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iagrams/data3.xml" ContentType="application/vnd.openxmlformats-officedocument.drawingml.diagramData+xml"/>
  <Override PartName="/xl/diagrams/data2.xml" ContentType="application/vnd.openxmlformats-officedocument.drawingml.diagramData+xml"/>
  <Override PartName="/xl/diagrams/data1.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worksheets/sheet8.xml" ContentType="application/vnd.openxmlformats-officedocument.spreadsheetml.worksheet+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3820"/>
  <mc:AlternateContent xmlns:mc="http://schemas.openxmlformats.org/markup-compatibility/2006">
    <mc:Choice Requires="x15">
      <x15ac:absPath xmlns:x15ac="http://schemas.microsoft.com/office/spreadsheetml/2010/11/ac" url="C:\Users\1018435030\Desktop\Costos de Operacion 2018 II\"/>
    </mc:Choice>
  </mc:AlternateContent>
  <xr:revisionPtr revIDLastSave="0" documentId="8_{40042381-5C93-4581-9EBA-1B3622ABE84E}" xr6:coauthVersionLast="43" xr6:coauthVersionMax="43" xr10:uidLastSave="{00000000-0000-0000-0000-000000000000}"/>
  <bookViews>
    <workbookView xWindow="-120" yWindow="-120" windowWidth="29040" windowHeight="15840" xr2:uid="{00000000-000D-0000-FFFF-FFFF00000000}"/>
  </bookViews>
  <sheets>
    <sheet name="CONTENIDO" sheetId="13" r:id="rId1"/>
    <sheet name="EMPRESA POR TIPO DE AERONAVE" sheetId="14" r:id="rId2"/>
    <sheet name="COBERTURA" sheetId="15" r:id="rId3"/>
    <sheet name="GRAFICAS" sheetId="16" r:id="rId4"/>
    <sheet name="PAX REGULAR NACIONAL" sheetId="3" r:id="rId5"/>
    <sheet name="CARGA NACIONAL" sheetId="5" r:id="rId6"/>
    <sheet name="COMERCIAL REGIONAL" sheetId="6" r:id="rId7"/>
    <sheet name="ESPECIAL DE CARGA" sheetId="11" r:id="rId8"/>
    <sheet name="AEROTAXIS" sheetId="8" r:id="rId9"/>
    <sheet name="TRABAJOS AEREOS ESPECIALES" sheetId="9" r:id="rId10"/>
    <sheet name="AVIACION AGRICOLA" sheetId="10" r:id="rId11"/>
  </sheets>
  <definedNames>
    <definedName name="_xlnm._FilterDatabase" localSheetId="1" hidden="1">'EMPRESA POR TIPO DE AERONAVE'!$A$2:$D$259</definedName>
  </definedNames>
  <calcPr calcId="191029"/>
  <webPublishing codePage="1252"/>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5" i="3" l="1"/>
  <c r="U26" i="3"/>
  <c r="U27" i="3"/>
  <c r="U28" i="3"/>
  <c r="U29" i="3"/>
  <c r="U30" i="3"/>
  <c r="U31" i="3"/>
  <c r="U32" i="3"/>
  <c r="U33" i="3"/>
  <c r="U34" i="3"/>
  <c r="U35" i="3"/>
  <c r="U36" i="3"/>
  <c r="U37" i="3"/>
  <c r="U24" i="3"/>
  <c r="T25" i="3"/>
  <c r="T26" i="3"/>
  <c r="T27" i="3"/>
  <c r="T28" i="3"/>
  <c r="T29" i="3"/>
  <c r="T30" i="3"/>
  <c r="T31" i="3"/>
  <c r="T32" i="3"/>
  <c r="T33" i="3"/>
  <c r="T34" i="3"/>
  <c r="T35" i="3"/>
  <c r="T36" i="3"/>
  <c r="T37" i="3"/>
  <c r="T24" i="3"/>
  <c r="B14" i="3" l="1"/>
  <c r="C14" i="15" l="1"/>
  <c r="B14" i="15"/>
  <c r="O17" i="10" l="1"/>
  <c r="N17" i="10"/>
  <c r="N18" i="10" s="1"/>
  <c r="N27" i="10" s="1"/>
  <c r="M17" i="10"/>
  <c r="L17" i="10"/>
  <c r="K17" i="10"/>
  <c r="J17" i="10"/>
  <c r="J18" i="10" s="1"/>
  <c r="I17" i="10"/>
  <c r="H17" i="10"/>
  <c r="G17" i="10"/>
  <c r="F17" i="10"/>
  <c r="F18" i="10" s="1"/>
  <c r="E17" i="10"/>
  <c r="D17" i="10"/>
  <c r="C17" i="10"/>
  <c r="B17" i="10"/>
  <c r="B18" i="10" s="1"/>
  <c r="B23" i="10" s="1"/>
  <c r="O13" i="10"/>
  <c r="N13" i="10"/>
  <c r="N31" i="10" s="1"/>
  <c r="M13" i="10"/>
  <c r="L13" i="10"/>
  <c r="K13" i="10"/>
  <c r="J13" i="10"/>
  <c r="I13" i="10"/>
  <c r="H13" i="10"/>
  <c r="H18" i="10" s="1"/>
  <c r="G13" i="10"/>
  <c r="G18" i="10" s="1"/>
  <c r="F13" i="10"/>
  <c r="E13" i="10"/>
  <c r="D13" i="10"/>
  <c r="C13" i="10"/>
  <c r="B13" i="10"/>
  <c r="M31" i="10" l="1"/>
  <c r="L31" i="10"/>
  <c r="N34" i="10"/>
  <c r="N30" i="10"/>
  <c r="N26" i="10"/>
  <c r="C18" i="10"/>
  <c r="K18" i="10"/>
  <c r="K23" i="10" s="1"/>
  <c r="O18" i="10"/>
  <c r="N23" i="10"/>
  <c r="N33" i="10"/>
  <c r="N29" i="10"/>
  <c r="N25" i="10"/>
  <c r="D18" i="10"/>
  <c r="L18" i="10"/>
  <c r="L35" i="10" s="1"/>
  <c r="N36" i="10"/>
  <c r="N32" i="10"/>
  <c r="N28" i="10"/>
  <c r="N24" i="10"/>
  <c r="E18" i="10"/>
  <c r="I18" i="10"/>
  <c r="M18" i="10"/>
  <c r="N35" i="10"/>
  <c r="L17" i="9"/>
  <c r="L18" i="9" s="1"/>
  <c r="L25" i="9" s="1"/>
  <c r="K17" i="9"/>
  <c r="J17" i="9"/>
  <c r="I17" i="9"/>
  <c r="H17" i="9"/>
  <c r="H18" i="9" s="1"/>
  <c r="H25" i="9" s="1"/>
  <c r="G17" i="9"/>
  <c r="F17" i="9"/>
  <c r="E17" i="9"/>
  <c r="D17" i="9"/>
  <c r="D18" i="9" s="1"/>
  <c r="D25" i="9" s="1"/>
  <c r="C17" i="9"/>
  <c r="B17" i="9"/>
  <c r="L13" i="9"/>
  <c r="L31" i="9" s="1"/>
  <c r="K13" i="9"/>
  <c r="J13" i="9"/>
  <c r="I13" i="9"/>
  <c r="H13" i="9"/>
  <c r="H31" i="9" s="1"/>
  <c r="G13" i="9"/>
  <c r="F13" i="9"/>
  <c r="E13" i="9"/>
  <c r="D13" i="9"/>
  <c r="D31" i="9" s="1"/>
  <c r="C13" i="9"/>
  <c r="B13" i="9"/>
  <c r="AI17" i="8"/>
  <c r="AH17" i="8"/>
  <c r="AG17" i="8"/>
  <c r="AF17" i="8"/>
  <c r="AF18" i="8" s="1"/>
  <c r="AE17" i="8"/>
  <c r="AD17" i="8"/>
  <c r="AC17" i="8"/>
  <c r="AB17" i="8"/>
  <c r="AB18" i="8" s="1"/>
  <c r="AA17" i="8"/>
  <c r="Z17" i="8"/>
  <c r="Y17" i="8"/>
  <c r="X17" i="8"/>
  <c r="X18" i="8" s="1"/>
  <c r="W17" i="8"/>
  <c r="V17" i="8"/>
  <c r="U17" i="8"/>
  <c r="T17" i="8"/>
  <c r="T18" i="8" s="1"/>
  <c r="S17" i="8"/>
  <c r="R17" i="8"/>
  <c r="Q17" i="8"/>
  <c r="P17" i="8"/>
  <c r="P18" i="8" s="1"/>
  <c r="O17" i="8"/>
  <c r="N17" i="8"/>
  <c r="M17" i="8"/>
  <c r="L17" i="8"/>
  <c r="L18" i="8" s="1"/>
  <c r="K17" i="8"/>
  <c r="J17" i="8"/>
  <c r="I17" i="8"/>
  <c r="H17" i="8"/>
  <c r="H18" i="8" s="1"/>
  <c r="G17" i="8"/>
  <c r="F17" i="8"/>
  <c r="E17" i="8"/>
  <c r="D17" i="8"/>
  <c r="D18" i="8" s="1"/>
  <c r="C17" i="8"/>
  <c r="B17" i="8"/>
  <c r="AI13" i="8"/>
  <c r="AH13" i="8"/>
  <c r="AG13" i="8"/>
  <c r="AF13" i="8"/>
  <c r="AE13" i="8"/>
  <c r="AD13" i="8"/>
  <c r="AD18" i="8" s="1"/>
  <c r="AC13" i="8"/>
  <c r="AB13" i="8"/>
  <c r="AA13" i="8"/>
  <c r="Z13" i="8"/>
  <c r="Y13" i="8"/>
  <c r="X13" i="8"/>
  <c r="W13" i="8"/>
  <c r="V13" i="8"/>
  <c r="U13" i="8"/>
  <c r="T13" i="8"/>
  <c r="S13" i="8"/>
  <c r="R13" i="8"/>
  <c r="Q13" i="8"/>
  <c r="P13" i="8"/>
  <c r="O13" i="8"/>
  <c r="N13" i="8"/>
  <c r="M13" i="8"/>
  <c r="L13" i="8"/>
  <c r="K13" i="8"/>
  <c r="J13" i="8"/>
  <c r="I13" i="8"/>
  <c r="H13" i="8"/>
  <c r="G13" i="8"/>
  <c r="F13" i="8"/>
  <c r="E13" i="8"/>
  <c r="D13" i="8"/>
  <c r="C13" i="8"/>
  <c r="B13" i="8"/>
  <c r="C31" i="9" l="1"/>
  <c r="H28" i="9"/>
  <c r="L36" i="9"/>
  <c r="L28" i="9"/>
  <c r="D28" i="9"/>
  <c r="E18" i="8"/>
  <c r="I18" i="8"/>
  <c r="M18" i="8"/>
  <c r="Q18" i="8"/>
  <c r="U18" i="8"/>
  <c r="Y18" i="8"/>
  <c r="AC18" i="8"/>
  <c r="AG18" i="8"/>
  <c r="E18" i="9"/>
  <c r="I18" i="9"/>
  <c r="H23" i="9"/>
  <c r="L23" i="9"/>
  <c r="H35" i="9"/>
  <c r="H27" i="9"/>
  <c r="L35" i="9"/>
  <c r="L27" i="9"/>
  <c r="D35" i="9"/>
  <c r="D27" i="9"/>
  <c r="M26" i="10"/>
  <c r="M30" i="10"/>
  <c r="M34" i="10"/>
  <c r="M27" i="10"/>
  <c r="M25" i="10"/>
  <c r="M23" i="10"/>
  <c r="M24" i="10"/>
  <c r="M28" i="10"/>
  <c r="M32" i="10"/>
  <c r="M36" i="10"/>
  <c r="M29" i="10"/>
  <c r="M33" i="10"/>
  <c r="M35" i="10"/>
  <c r="H32" i="9"/>
  <c r="L24" i="9"/>
  <c r="D36" i="9"/>
  <c r="B18" i="8"/>
  <c r="B23" i="8" s="1"/>
  <c r="F18" i="8"/>
  <c r="J18" i="8"/>
  <c r="N18" i="8"/>
  <c r="R18" i="8"/>
  <c r="V18" i="8"/>
  <c r="Z18" i="8"/>
  <c r="AH18" i="8"/>
  <c r="B18" i="9"/>
  <c r="F18" i="9"/>
  <c r="J18" i="9"/>
  <c r="H34" i="9"/>
  <c r="H30" i="9"/>
  <c r="H26" i="9"/>
  <c r="L34" i="9"/>
  <c r="L30" i="9"/>
  <c r="L26" i="9"/>
  <c r="F35" i="9"/>
  <c r="D34" i="9"/>
  <c r="D30" i="9"/>
  <c r="D26" i="9"/>
  <c r="O24" i="10"/>
  <c r="O28" i="10"/>
  <c r="O32" i="10"/>
  <c r="O36" i="10"/>
  <c r="O25" i="10"/>
  <c r="O29" i="10"/>
  <c r="O33" i="10"/>
  <c r="O23" i="10"/>
  <c r="O31" i="10"/>
  <c r="O26" i="10"/>
  <c r="O30" i="10"/>
  <c r="O34" i="10"/>
  <c r="O27" i="10"/>
  <c r="O35" i="10"/>
  <c r="H36" i="9"/>
  <c r="H24" i="9"/>
  <c r="L32" i="9"/>
  <c r="D32" i="9"/>
  <c r="D24" i="9"/>
  <c r="L25" i="10"/>
  <c r="L29" i="10"/>
  <c r="L33" i="10"/>
  <c r="L23" i="10"/>
  <c r="L26" i="10"/>
  <c r="L30" i="10"/>
  <c r="L34" i="10"/>
  <c r="L28" i="10"/>
  <c r="L27" i="10"/>
  <c r="L24" i="10"/>
  <c r="L32" i="10"/>
  <c r="L36" i="10"/>
  <c r="C18" i="8"/>
  <c r="G18" i="8"/>
  <c r="K18" i="8"/>
  <c r="O18" i="8"/>
  <c r="O25" i="8" s="1"/>
  <c r="S18" i="8"/>
  <c r="W18" i="8"/>
  <c r="AA18" i="8"/>
  <c r="AE18" i="8"/>
  <c r="AI18" i="8"/>
  <c r="C18" i="9"/>
  <c r="G18" i="9"/>
  <c r="K18" i="9"/>
  <c r="K31" i="9" s="1"/>
  <c r="H33" i="9"/>
  <c r="H29" i="9"/>
  <c r="J35" i="9"/>
  <c r="L33" i="9"/>
  <c r="L29" i="9"/>
  <c r="D33" i="9"/>
  <c r="D29" i="9"/>
  <c r="C35" i="9"/>
  <c r="E25" i="6"/>
  <c r="E26" i="6"/>
  <c r="E29" i="6"/>
  <c r="E30" i="6"/>
  <c r="E33" i="6"/>
  <c r="E34" i="6"/>
  <c r="C17" i="6"/>
  <c r="D17" i="6"/>
  <c r="E17" i="6"/>
  <c r="E35" i="6" s="1"/>
  <c r="F17" i="6"/>
  <c r="B17" i="6"/>
  <c r="C13" i="6"/>
  <c r="D13" i="6"/>
  <c r="E13" i="6"/>
  <c r="E18" i="6" s="1"/>
  <c r="E27" i="6" s="1"/>
  <c r="F13" i="6"/>
  <c r="B13" i="6"/>
  <c r="F18" i="5"/>
  <c r="F29" i="5" s="1"/>
  <c r="C27" i="5"/>
  <c r="C31" i="5"/>
  <c r="C35" i="5"/>
  <c r="B25" i="5"/>
  <c r="B30" i="5"/>
  <c r="B35" i="5"/>
  <c r="C17" i="5"/>
  <c r="D17" i="5"/>
  <c r="E17" i="5"/>
  <c r="F17" i="5"/>
  <c r="B17" i="5"/>
  <c r="C13" i="5"/>
  <c r="C18" i="5" s="1"/>
  <c r="C24" i="5" s="1"/>
  <c r="D13" i="5"/>
  <c r="E13" i="5"/>
  <c r="F13" i="5"/>
  <c r="B13" i="5"/>
  <c r="B18" i="5" s="1"/>
  <c r="B24" i="5" s="1"/>
  <c r="B34" i="3"/>
  <c r="B26" i="3"/>
  <c r="B30" i="3"/>
  <c r="U21" i="3"/>
  <c r="U20" i="3"/>
  <c r="U7" i="3" s="1"/>
  <c r="C18" i="3"/>
  <c r="D18" i="3"/>
  <c r="E18" i="3"/>
  <c r="F18" i="3"/>
  <c r="G18" i="3"/>
  <c r="H18" i="3"/>
  <c r="I18" i="3"/>
  <c r="J18" i="3"/>
  <c r="K18" i="3"/>
  <c r="L18" i="3"/>
  <c r="M18" i="3"/>
  <c r="N18" i="3"/>
  <c r="O18" i="3"/>
  <c r="P18" i="3"/>
  <c r="Q18" i="3"/>
  <c r="R18" i="3"/>
  <c r="S18" i="3"/>
  <c r="T18" i="3"/>
  <c r="B18" i="3"/>
  <c r="B19" i="3" s="1"/>
  <c r="B24" i="3" s="1"/>
  <c r="C14" i="3"/>
  <c r="D14" i="3"/>
  <c r="E14" i="3"/>
  <c r="F14" i="3"/>
  <c r="G14" i="3"/>
  <c r="H14" i="3"/>
  <c r="I14" i="3"/>
  <c r="J14" i="3"/>
  <c r="K14" i="3"/>
  <c r="L14" i="3"/>
  <c r="M14" i="3"/>
  <c r="N14" i="3"/>
  <c r="O14" i="3"/>
  <c r="P14" i="3"/>
  <c r="Q14" i="3"/>
  <c r="R14" i="3"/>
  <c r="S14" i="3"/>
  <c r="T14" i="3"/>
  <c r="T19" i="3" s="1"/>
  <c r="F36" i="3" l="1"/>
  <c r="C36" i="3"/>
  <c r="P19" i="3"/>
  <c r="P32" i="3"/>
  <c r="H19" i="3"/>
  <c r="S19" i="3"/>
  <c r="O19" i="3"/>
  <c r="O32" i="3"/>
  <c r="K19" i="3"/>
  <c r="C19" i="3"/>
  <c r="R19" i="3"/>
  <c r="N19" i="3"/>
  <c r="J19" i="3"/>
  <c r="J36" i="3" s="1"/>
  <c r="F19" i="3"/>
  <c r="M36" i="3"/>
  <c r="B28" i="3"/>
  <c r="B32" i="3"/>
  <c r="B35" i="3"/>
  <c r="C32" i="3"/>
  <c r="F32" i="3"/>
  <c r="D18" i="5"/>
  <c r="D31" i="5"/>
  <c r="F18" i="6"/>
  <c r="F31" i="6"/>
  <c r="B35" i="6"/>
  <c r="Q19" i="3"/>
  <c r="Q32" i="3" s="1"/>
  <c r="M19" i="3"/>
  <c r="M32" i="3"/>
  <c r="I19" i="3"/>
  <c r="I32" i="3" s="1"/>
  <c r="E19" i="3"/>
  <c r="E28" i="3" s="1"/>
  <c r="P36" i="3"/>
  <c r="L36" i="3"/>
  <c r="B31" i="3"/>
  <c r="B27" i="3"/>
  <c r="B36" i="3"/>
  <c r="B37" i="3"/>
  <c r="J32" i="3"/>
  <c r="I26" i="9"/>
  <c r="I30" i="9"/>
  <c r="I34" i="9"/>
  <c r="I25" i="9"/>
  <c r="I27" i="9"/>
  <c r="I23" i="9"/>
  <c r="I33" i="9"/>
  <c r="I24" i="9"/>
  <c r="I28" i="9"/>
  <c r="I32" i="9"/>
  <c r="I36" i="9"/>
  <c r="I29" i="9"/>
  <c r="I31" i="9"/>
  <c r="I35" i="9"/>
  <c r="F26" i="5"/>
  <c r="F33" i="5"/>
  <c r="F25" i="5"/>
  <c r="G24" i="9"/>
  <c r="G28" i="9"/>
  <c r="G32" i="9"/>
  <c r="G36" i="9"/>
  <c r="G25" i="9"/>
  <c r="G29" i="9"/>
  <c r="G33" i="9"/>
  <c r="G23" i="9"/>
  <c r="G26" i="9"/>
  <c r="G30" i="9"/>
  <c r="G34" i="9"/>
  <c r="G27" i="9"/>
  <c r="G35" i="9"/>
  <c r="G31" i="9"/>
  <c r="L19" i="3"/>
  <c r="L32" i="3"/>
  <c r="D19" i="3"/>
  <c r="G19" i="3"/>
  <c r="G32" i="3"/>
  <c r="B29" i="3"/>
  <c r="B25" i="3"/>
  <c r="B33" i="3"/>
  <c r="R32" i="3"/>
  <c r="E18" i="5"/>
  <c r="B34" i="5"/>
  <c r="B29" i="5"/>
  <c r="C23" i="5"/>
  <c r="C34" i="5"/>
  <c r="C30" i="5"/>
  <c r="C26" i="5"/>
  <c r="B23" i="5"/>
  <c r="E23" i="6"/>
  <c r="E36" i="6"/>
  <c r="E32" i="6"/>
  <c r="E28" i="6"/>
  <c r="E24" i="6"/>
  <c r="C27" i="9"/>
  <c r="C26" i="9"/>
  <c r="C34" i="9"/>
  <c r="C24" i="9"/>
  <c r="C28" i="9"/>
  <c r="C32" i="9"/>
  <c r="C36" i="9"/>
  <c r="C30" i="9"/>
  <c r="C25" i="9"/>
  <c r="C29" i="9"/>
  <c r="C33" i="9"/>
  <c r="C23" i="9"/>
  <c r="J27" i="9"/>
  <c r="J23" i="9"/>
  <c r="J30" i="9"/>
  <c r="J24" i="9"/>
  <c r="J28" i="9"/>
  <c r="J32" i="9"/>
  <c r="J36" i="9"/>
  <c r="J26" i="9"/>
  <c r="J25" i="9"/>
  <c r="J29" i="9"/>
  <c r="J33" i="9"/>
  <c r="J34" i="9"/>
  <c r="E24" i="9"/>
  <c r="E28" i="9"/>
  <c r="E32" i="9"/>
  <c r="E36" i="9"/>
  <c r="E27" i="9"/>
  <c r="E35" i="9"/>
  <c r="E25" i="9"/>
  <c r="E29" i="9"/>
  <c r="E33" i="9"/>
  <c r="E23" i="9"/>
  <c r="E26" i="9"/>
  <c r="E30" i="9"/>
  <c r="E34" i="9"/>
  <c r="E31" i="9"/>
  <c r="J31" i="9"/>
  <c r="B33" i="5"/>
  <c r="B27" i="5"/>
  <c r="C33" i="5"/>
  <c r="C29" i="5"/>
  <c r="C25" i="5"/>
  <c r="D18" i="6"/>
  <c r="E31" i="6"/>
  <c r="F26" i="9"/>
  <c r="F30" i="9"/>
  <c r="F34" i="9"/>
  <c r="F33" i="9"/>
  <c r="F27" i="9"/>
  <c r="F25" i="9"/>
  <c r="F24" i="9"/>
  <c r="F28" i="9"/>
  <c r="F32" i="9"/>
  <c r="F36" i="9"/>
  <c r="F29" i="9"/>
  <c r="F31" i="9"/>
  <c r="B31" i="5"/>
  <c r="B26" i="5"/>
  <c r="C36" i="5"/>
  <c r="C32" i="5"/>
  <c r="C28" i="5"/>
  <c r="B18" i="6"/>
  <c r="C18" i="6"/>
  <c r="B31" i="6"/>
  <c r="K24" i="9"/>
  <c r="K28" i="9"/>
  <c r="K32" i="9"/>
  <c r="K36" i="9"/>
  <c r="K23" i="9"/>
  <c r="K25" i="9"/>
  <c r="K29" i="9"/>
  <c r="K33" i="9"/>
  <c r="K27" i="9"/>
  <c r="K26" i="9"/>
  <c r="K30" i="9"/>
  <c r="K34" i="9"/>
  <c r="K35" i="9"/>
  <c r="B24" i="9"/>
  <c r="B28" i="9"/>
  <c r="B32" i="9"/>
  <c r="B36" i="9"/>
  <c r="B27" i="9"/>
  <c r="B31" i="9"/>
  <c r="B25" i="9"/>
  <c r="B29" i="9"/>
  <c r="B33" i="9"/>
  <c r="B26" i="9"/>
  <c r="B30" i="9"/>
  <c r="B34" i="9"/>
  <c r="B35" i="9"/>
  <c r="E35" i="3"/>
  <c r="E31" i="3"/>
  <c r="E27" i="3"/>
  <c r="E32" i="3"/>
  <c r="E34" i="3"/>
  <c r="E30" i="3"/>
  <c r="E26" i="3"/>
  <c r="E24" i="3"/>
  <c r="E37" i="3"/>
  <c r="E33" i="3"/>
  <c r="E29" i="3"/>
  <c r="E25" i="3"/>
  <c r="E36" i="3"/>
  <c r="F23" i="5"/>
  <c r="D34" i="5"/>
  <c r="D30" i="5"/>
  <c r="D26" i="5"/>
  <c r="F36" i="5"/>
  <c r="F32" i="5"/>
  <c r="F28" i="5"/>
  <c r="F24" i="5"/>
  <c r="F35" i="5"/>
  <c r="F31" i="5"/>
  <c r="F27" i="5"/>
  <c r="D23" i="5"/>
  <c r="D36" i="5"/>
  <c r="D32" i="5"/>
  <c r="D28" i="5"/>
  <c r="F34" i="5"/>
  <c r="F30" i="5"/>
  <c r="B36" i="5"/>
  <c r="B32" i="5"/>
  <c r="B28" i="5"/>
  <c r="E31" i="5"/>
  <c r="E33" i="5"/>
  <c r="E28" i="5"/>
  <c r="U14" i="3"/>
  <c r="U18" i="3"/>
  <c r="U16" i="3"/>
  <c r="U10" i="3"/>
  <c r="U6" i="3"/>
  <c r="U13" i="3"/>
  <c r="U9" i="3"/>
  <c r="U15" i="3"/>
  <c r="U12" i="3"/>
  <c r="U8" i="3"/>
  <c r="U17" i="3"/>
  <c r="U11" i="3"/>
  <c r="D28" i="3" l="1"/>
  <c r="D24" i="3"/>
  <c r="D25" i="3"/>
  <c r="D29" i="3"/>
  <c r="D33" i="3"/>
  <c r="D37" i="3"/>
  <c r="D26" i="3"/>
  <c r="D30" i="3"/>
  <c r="D34" i="3"/>
  <c r="D27" i="3"/>
  <c r="D31" i="3"/>
  <c r="D35" i="3"/>
  <c r="N25" i="3"/>
  <c r="N29" i="3"/>
  <c r="N33" i="3"/>
  <c r="N37" i="3"/>
  <c r="N26" i="3"/>
  <c r="N30" i="3"/>
  <c r="N34" i="3"/>
  <c r="N27" i="3"/>
  <c r="N31" i="3"/>
  <c r="N35" i="3"/>
  <c r="N28" i="3"/>
  <c r="N32" i="3"/>
  <c r="N24" i="3"/>
  <c r="S26" i="3"/>
  <c r="S30" i="3"/>
  <c r="S34" i="3"/>
  <c r="S27" i="3"/>
  <c r="S31" i="3"/>
  <c r="S35" i="3"/>
  <c r="S28" i="3"/>
  <c r="S24" i="3"/>
  <c r="S29" i="3"/>
  <c r="S33" i="3"/>
  <c r="S37" i="3"/>
  <c r="S25" i="3"/>
  <c r="H27" i="3"/>
  <c r="H31" i="3"/>
  <c r="H35" i="3"/>
  <c r="H28" i="3"/>
  <c r="H24" i="3"/>
  <c r="H25" i="3"/>
  <c r="H29" i="3"/>
  <c r="H33" i="3"/>
  <c r="H37" i="3"/>
  <c r="H30" i="3"/>
  <c r="H34" i="3"/>
  <c r="H26" i="3"/>
  <c r="C24" i="6"/>
  <c r="C28" i="6"/>
  <c r="C32" i="6"/>
  <c r="C36" i="6"/>
  <c r="C23" i="6"/>
  <c r="C25" i="6"/>
  <c r="C29" i="6"/>
  <c r="C33" i="6"/>
  <c r="C26" i="6"/>
  <c r="C30" i="6"/>
  <c r="C34" i="6"/>
  <c r="C27" i="6"/>
  <c r="C31" i="6"/>
  <c r="D25" i="6"/>
  <c r="D29" i="6"/>
  <c r="D33" i="6"/>
  <c r="D26" i="6"/>
  <c r="D30" i="6"/>
  <c r="D34" i="6"/>
  <c r="D27" i="6"/>
  <c r="D24" i="6"/>
  <c r="D28" i="6"/>
  <c r="D32" i="6"/>
  <c r="D36" i="6"/>
  <c r="D23" i="6"/>
  <c r="G26" i="3"/>
  <c r="G30" i="3"/>
  <c r="G34" i="3"/>
  <c r="G27" i="3"/>
  <c r="G31" i="3"/>
  <c r="G35" i="3"/>
  <c r="G28" i="3"/>
  <c r="G24" i="3"/>
  <c r="G33" i="3"/>
  <c r="G25" i="3"/>
  <c r="G29" i="3"/>
  <c r="G37" i="3"/>
  <c r="D31" i="6"/>
  <c r="S36" i="3"/>
  <c r="D36" i="3"/>
  <c r="M28" i="3"/>
  <c r="M24" i="3"/>
  <c r="M25" i="3"/>
  <c r="M29" i="3"/>
  <c r="M33" i="3"/>
  <c r="M37" i="3"/>
  <c r="M26" i="3"/>
  <c r="M30" i="3"/>
  <c r="M34" i="3"/>
  <c r="M31" i="3"/>
  <c r="M27" i="3"/>
  <c r="M35" i="3"/>
  <c r="D24" i="5"/>
  <c r="D29" i="5"/>
  <c r="D25" i="5"/>
  <c r="D33" i="5"/>
  <c r="D27" i="5"/>
  <c r="D35" i="5"/>
  <c r="Q36" i="3"/>
  <c r="R25" i="3"/>
  <c r="R29" i="3"/>
  <c r="R33" i="3"/>
  <c r="R37" i="3"/>
  <c r="R26" i="3"/>
  <c r="R30" i="3"/>
  <c r="R34" i="3"/>
  <c r="R27" i="3"/>
  <c r="R31" i="3"/>
  <c r="R35" i="3"/>
  <c r="R24" i="3"/>
  <c r="R28" i="3"/>
  <c r="R36" i="3"/>
  <c r="G36" i="3"/>
  <c r="K26" i="3"/>
  <c r="K30" i="3"/>
  <c r="K34" i="3"/>
  <c r="K27" i="3"/>
  <c r="K31" i="3"/>
  <c r="K35" i="3"/>
  <c r="K28" i="3"/>
  <c r="K24" i="3"/>
  <c r="K37" i="3"/>
  <c r="K25" i="3"/>
  <c r="K29" i="3"/>
  <c r="K33" i="3"/>
  <c r="B23" i="6"/>
  <c r="B27" i="6"/>
  <c r="B24" i="6"/>
  <c r="B28" i="6"/>
  <c r="B32" i="6"/>
  <c r="B36" i="6"/>
  <c r="B25" i="6"/>
  <c r="B29" i="6"/>
  <c r="B33" i="6"/>
  <c r="B26" i="6"/>
  <c r="B30" i="6"/>
  <c r="B34" i="6"/>
  <c r="D35" i="6"/>
  <c r="K36" i="3"/>
  <c r="L27" i="3"/>
  <c r="L31" i="3"/>
  <c r="L35" i="3"/>
  <c r="L28" i="3"/>
  <c r="L24" i="3"/>
  <c r="L25" i="3"/>
  <c r="L29" i="3"/>
  <c r="L33" i="3"/>
  <c r="L37" i="3"/>
  <c r="L34" i="3"/>
  <c r="L26" i="3"/>
  <c r="L30" i="3"/>
  <c r="H36" i="3"/>
  <c r="F27" i="6"/>
  <c r="F35" i="6"/>
  <c r="F24" i="6"/>
  <c r="F28" i="6"/>
  <c r="F32" i="6"/>
  <c r="F36" i="6"/>
  <c r="F23" i="6"/>
  <c r="F25" i="6"/>
  <c r="F29" i="6"/>
  <c r="F33" i="6"/>
  <c r="F30" i="6"/>
  <c r="F34" i="6"/>
  <c r="F26" i="6"/>
  <c r="F25" i="3"/>
  <c r="F29" i="3"/>
  <c r="F33" i="3"/>
  <c r="F37" i="3"/>
  <c r="F26" i="3"/>
  <c r="F30" i="3"/>
  <c r="F34" i="3"/>
  <c r="F27" i="3"/>
  <c r="F31" i="3"/>
  <c r="F35" i="3"/>
  <c r="F28" i="3"/>
  <c r="F24" i="3"/>
  <c r="C25" i="3"/>
  <c r="C29" i="3"/>
  <c r="C33" i="3"/>
  <c r="C37" i="3"/>
  <c r="C26" i="3"/>
  <c r="C34" i="3"/>
  <c r="C24" i="3"/>
  <c r="C27" i="3"/>
  <c r="C31" i="3"/>
  <c r="C35" i="3"/>
  <c r="C28" i="3"/>
  <c r="C30" i="3"/>
  <c r="O26" i="3"/>
  <c r="O30" i="3"/>
  <c r="O34" i="3"/>
  <c r="O27" i="3"/>
  <c r="O31" i="3"/>
  <c r="O35" i="3"/>
  <c r="O28" i="3"/>
  <c r="O24" i="3"/>
  <c r="O25" i="3"/>
  <c r="O33" i="3"/>
  <c r="O37" i="3"/>
  <c r="O29" i="3"/>
  <c r="O36" i="3"/>
  <c r="P27" i="3"/>
  <c r="P31" i="3"/>
  <c r="P35" i="3"/>
  <c r="P28" i="3"/>
  <c r="P24" i="3"/>
  <c r="P25" i="3"/>
  <c r="P29" i="3"/>
  <c r="P33" i="3"/>
  <c r="P37" i="3"/>
  <c r="P26" i="3"/>
  <c r="P30" i="3"/>
  <c r="P34" i="3"/>
  <c r="N36" i="3"/>
  <c r="E29" i="5"/>
  <c r="E24" i="5"/>
  <c r="E25" i="5"/>
  <c r="E30" i="5"/>
  <c r="E36" i="5"/>
  <c r="E23" i="5"/>
  <c r="E26" i="5"/>
  <c r="E32" i="5"/>
  <c r="E34" i="5"/>
  <c r="E27" i="5"/>
  <c r="D32" i="3"/>
  <c r="I28" i="3"/>
  <c r="I24" i="3"/>
  <c r="I25" i="3"/>
  <c r="I29" i="3"/>
  <c r="I33" i="3"/>
  <c r="I37" i="3"/>
  <c r="I26" i="3"/>
  <c r="I30" i="3"/>
  <c r="I34" i="3"/>
  <c r="I27" i="3"/>
  <c r="I35" i="3"/>
  <c r="I31" i="3"/>
  <c r="Q28" i="3"/>
  <c r="Q24" i="3"/>
  <c r="Q25" i="3"/>
  <c r="Q29" i="3"/>
  <c r="Q33" i="3"/>
  <c r="Q37" i="3"/>
  <c r="Q26" i="3"/>
  <c r="Q30" i="3"/>
  <c r="Q34" i="3"/>
  <c r="Q35" i="3"/>
  <c r="Q27" i="3"/>
  <c r="Q31" i="3"/>
  <c r="E35" i="5"/>
  <c r="I36" i="3"/>
  <c r="J25" i="3"/>
  <c r="J29" i="3"/>
  <c r="J33" i="3"/>
  <c r="J37" i="3"/>
  <c r="J26" i="3"/>
  <c r="J30" i="3"/>
  <c r="J34" i="3"/>
  <c r="J27" i="3"/>
  <c r="J31" i="3"/>
  <c r="J35" i="3"/>
  <c r="J24" i="3"/>
  <c r="J28" i="3"/>
  <c r="K32" i="3"/>
  <c r="S32" i="3"/>
  <c r="H32" i="3"/>
  <c r="C35" i="6"/>
  <c r="U19" i="3"/>
  <c r="D13" i="15" l="1"/>
  <c r="D12" i="15"/>
  <c r="D11" i="15"/>
  <c r="D10" i="15"/>
  <c r="D9" i="15"/>
  <c r="D8" i="15"/>
  <c r="D7" i="15"/>
  <c r="D6" i="15"/>
  <c r="D5" i="15"/>
  <c r="C17" i="11"/>
  <c r="D17" i="11"/>
  <c r="B17" i="11"/>
  <c r="C13" i="11"/>
  <c r="D13" i="11"/>
  <c r="B13" i="11"/>
  <c r="B31" i="11" l="1"/>
  <c r="B18" i="11"/>
  <c r="C35" i="11"/>
  <c r="C18" i="11"/>
  <c r="D18" i="11"/>
  <c r="D31" i="11"/>
  <c r="C31" i="11"/>
  <c r="D14" i="15"/>
  <c r="K24" i="10"/>
  <c r="K25" i="10"/>
  <c r="K26" i="10"/>
  <c r="K27" i="10"/>
  <c r="K28" i="10"/>
  <c r="K29" i="10"/>
  <c r="K30" i="10"/>
  <c r="K32" i="10"/>
  <c r="K33" i="10"/>
  <c r="K34" i="10"/>
  <c r="K36" i="10"/>
  <c r="J24" i="10"/>
  <c r="J25" i="10"/>
  <c r="J26" i="10"/>
  <c r="J27" i="10"/>
  <c r="J28" i="10"/>
  <c r="J29" i="10"/>
  <c r="J30" i="10"/>
  <c r="J32" i="10"/>
  <c r="J33" i="10"/>
  <c r="J34" i="10"/>
  <c r="J36" i="10"/>
  <c r="I24" i="10"/>
  <c r="I25" i="10"/>
  <c r="I26" i="10"/>
  <c r="I27" i="10"/>
  <c r="I28" i="10"/>
  <c r="I29" i="10"/>
  <c r="I30" i="10"/>
  <c r="I32" i="10"/>
  <c r="I33" i="10"/>
  <c r="I34" i="10"/>
  <c r="I36" i="10"/>
  <c r="H24" i="10"/>
  <c r="H25" i="10"/>
  <c r="H26" i="10"/>
  <c r="H27" i="10"/>
  <c r="H28" i="10"/>
  <c r="H29" i="10"/>
  <c r="H30" i="10"/>
  <c r="H32" i="10"/>
  <c r="H33" i="10"/>
  <c r="H34" i="10"/>
  <c r="H36" i="10"/>
  <c r="J23" i="10"/>
  <c r="I23" i="10"/>
  <c r="H23" i="10"/>
  <c r="G23" i="10"/>
  <c r="G24" i="10"/>
  <c r="G25" i="10"/>
  <c r="G26" i="10"/>
  <c r="G27" i="10"/>
  <c r="G28" i="10"/>
  <c r="G29" i="10"/>
  <c r="G30" i="10"/>
  <c r="G32" i="10"/>
  <c r="G33" i="10"/>
  <c r="G34" i="10"/>
  <c r="G36" i="10"/>
  <c r="E30" i="10"/>
  <c r="F36" i="10"/>
  <c r="E36" i="10"/>
  <c r="D36" i="10"/>
  <c r="C36" i="10"/>
  <c r="B36" i="10"/>
  <c r="F34" i="10"/>
  <c r="E34" i="10"/>
  <c r="D34" i="10"/>
  <c r="C34" i="10"/>
  <c r="B34" i="10"/>
  <c r="F33" i="10"/>
  <c r="E33" i="10"/>
  <c r="D33" i="10"/>
  <c r="C33" i="10"/>
  <c r="B33" i="10"/>
  <c r="F32" i="10"/>
  <c r="E32" i="10"/>
  <c r="D32" i="10"/>
  <c r="C32" i="10"/>
  <c r="B32" i="10"/>
  <c r="F30" i="10"/>
  <c r="D30" i="10"/>
  <c r="C30" i="10"/>
  <c r="B30" i="10"/>
  <c r="F29" i="10"/>
  <c r="E29" i="10"/>
  <c r="D29" i="10"/>
  <c r="C29" i="10"/>
  <c r="B29" i="10"/>
  <c r="F28" i="10"/>
  <c r="E28" i="10"/>
  <c r="D28" i="10"/>
  <c r="C28" i="10"/>
  <c r="B28" i="10"/>
  <c r="F27" i="10"/>
  <c r="E27" i="10"/>
  <c r="D27" i="10"/>
  <c r="C27" i="10"/>
  <c r="B27" i="10"/>
  <c r="F26" i="10"/>
  <c r="E26" i="10"/>
  <c r="D26" i="10"/>
  <c r="C26" i="10"/>
  <c r="B26" i="10"/>
  <c r="F25" i="10"/>
  <c r="E25" i="10"/>
  <c r="D25" i="10"/>
  <c r="C25" i="10"/>
  <c r="B25" i="10"/>
  <c r="F24" i="10"/>
  <c r="E24" i="10"/>
  <c r="D24" i="10"/>
  <c r="C24" i="10"/>
  <c r="B24" i="10"/>
  <c r="F23" i="10"/>
  <c r="E23" i="10"/>
  <c r="D23" i="10"/>
  <c r="C23" i="10"/>
  <c r="D33" i="11" l="1"/>
  <c r="D28" i="11"/>
  <c r="D24" i="11"/>
  <c r="D36" i="11"/>
  <c r="D27" i="11"/>
  <c r="D23" i="11"/>
  <c r="D34" i="11"/>
  <c r="D29" i="11"/>
  <c r="D25" i="11"/>
  <c r="D30" i="11"/>
  <c r="D26" i="11"/>
  <c r="D32" i="11"/>
  <c r="B36" i="11"/>
  <c r="B30" i="11"/>
  <c r="B26" i="11"/>
  <c r="B33" i="11"/>
  <c r="B28" i="11"/>
  <c r="B34" i="11"/>
  <c r="B23" i="11"/>
  <c r="B32" i="11"/>
  <c r="B27" i="11"/>
  <c r="B24" i="11"/>
  <c r="B29" i="11"/>
  <c r="B25" i="11"/>
  <c r="D35" i="11"/>
  <c r="B35" i="11"/>
  <c r="C32" i="11"/>
  <c r="C27" i="11"/>
  <c r="C23" i="11"/>
  <c r="C34" i="11"/>
  <c r="C29" i="11"/>
  <c r="C25" i="11"/>
  <c r="C33" i="11"/>
  <c r="C28" i="11"/>
  <c r="C24" i="11"/>
  <c r="C36" i="11"/>
  <c r="C30" i="11"/>
  <c r="C26" i="11"/>
  <c r="C35" i="10"/>
  <c r="D35" i="10"/>
  <c r="E35" i="10"/>
  <c r="F35" i="10"/>
  <c r="G35" i="10"/>
  <c r="H35" i="10"/>
  <c r="I35" i="10"/>
  <c r="J35" i="10"/>
  <c r="K35" i="10"/>
  <c r="B35" i="10"/>
  <c r="C31" i="10"/>
  <c r="D31" i="10"/>
  <c r="E31" i="10"/>
  <c r="F31" i="10"/>
  <c r="G31" i="10"/>
  <c r="H31" i="10"/>
  <c r="I31" i="10"/>
  <c r="J31" i="10"/>
  <c r="K31" i="10"/>
  <c r="B31" i="10"/>
  <c r="B23" i="9"/>
  <c r="F23" i="9"/>
  <c r="D23" i="9"/>
  <c r="G36" i="8"/>
  <c r="J36" i="8"/>
  <c r="J24" i="8"/>
  <c r="K24" i="8"/>
  <c r="L24" i="8"/>
  <c r="M24" i="8"/>
  <c r="N24" i="8"/>
  <c r="O24" i="8"/>
  <c r="P24" i="8"/>
  <c r="Q24" i="8"/>
  <c r="R24" i="8"/>
  <c r="S24" i="8"/>
  <c r="T24" i="8"/>
  <c r="U24" i="8"/>
  <c r="V24" i="8"/>
  <c r="W24" i="8"/>
  <c r="X24" i="8"/>
  <c r="Y24" i="8"/>
  <c r="Z24" i="8"/>
  <c r="AA24" i="8"/>
  <c r="AB24" i="8"/>
  <c r="AC24" i="8"/>
  <c r="AD24" i="8"/>
  <c r="AE24" i="8"/>
  <c r="AF24" i="8"/>
  <c r="AG24" i="8"/>
  <c r="AH24" i="8"/>
  <c r="AI24" i="8"/>
  <c r="J25" i="8"/>
  <c r="K25" i="8"/>
  <c r="L25" i="8"/>
  <c r="M25" i="8"/>
  <c r="N25" i="8"/>
  <c r="P25" i="8"/>
  <c r="Q25" i="8"/>
  <c r="R25" i="8"/>
  <c r="S25" i="8"/>
  <c r="T25" i="8"/>
  <c r="U25" i="8"/>
  <c r="V25" i="8"/>
  <c r="W25" i="8"/>
  <c r="X25" i="8"/>
  <c r="Y25" i="8"/>
  <c r="Z25" i="8"/>
  <c r="AA25" i="8"/>
  <c r="AB25" i="8"/>
  <c r="AC25" i="8"/>
  <c r="AD25" i="8"/>
  <c r="AE25" i="8"/>
  <c r="AF25" i="8"/>
  <c r="AG25" i="8"/>
  <c r="AH25" i="8"/>
  <c r="AI25" i="8"/>
  <c r="J26" i="8"/>
  <c r="K26" i="8"/>
  <c r="L26" i="8"/>
  <c r="M26" i="8"/>
  <c r="N26" i="8"/>
  <c r="O26" i="8"/>
  <c r="P26" i="8"/>
  <c r="Q26" i="8"/>
  <c r="R26" i="8"/>
  <c r="S26" i="8"/>
  <c r="T26" i="8"/>
  <c r="U26" i="8"/>
  <c r="V26" i="8"/>
  <c r="W26" i="8"/>
  <c r="X26" i="8"/>
  <c r="Y26" i="8"/>
  <c r="Z26" i="8"/>
  <c r="AA26" i="8"/>
  <c r="AB26" i="8"/>
  <c r="AC26" i="8"/>
  <c r="AD26" i="8"/>
  <c r="AE26" i="8"/>
  <c r="AF26" i="8"/>
  <c r="AG26" i="8"/>
  <c r="AH26" i="8"/>
  <c r="AI26" i="8"/>
  <c r="J27" i="8"/>
  <c r="K27" i="8"/>
  <c r="L27" i="8"/>
  <c r="M27" i="8"/>
  <c r="N27" i="8"/>
  <c r="O27" i="8"/>
  <c r="P27" i="8"/>
  <c r="Q27" i="8"/>
  <c r="R27" i="8"/>
  <c r="S27" i="8"/>
  <c r="T27" i="8"/>
  <c r="U27" i="8"/>
  <c r="V27" i="8"/>
  <c r="W27" i="8"/>
  <c r="X27" i="8"/>
  <c r="Y27" i="8"/>
  <c r="Z27" i="8"/>
  <c r="AA27" i="8"/>
  <c r="AB27" i="8"/>
  <c r="AC27" i="8"/>
  <c r="AD27" i="8"/>
  <c r="AE27" i="8"/>
  <c r="AF27" i="8"/>
  <c r="AG27" i="8"/>
  <c r="AH27" i="8"/>
  <c r="AI27" i="8"/>
  <c r="J28" i="8"/>
  <c r="K28" i="8"/>
  <c r="L28" i="8"/>
  <c r="M28" i="8"/>
  <c r="N28" i="8"/>
  <c r="O28" i="8"/>
  <c r="P28" i="8"/>
  <c r="Q28" i="8"/>
  <c r="R28" i="8"/>
  <c r="S28" i="8"/>
  <c r="T28" i="8"/>
  <c r="U28" i="8"/>
  <c r="V28" i="8"/>
  <c r="W28" i="8"/>
  <c r="X28" i="8"/>
  <c r="Y28" i="8"/>
  <c r="Z28" i="8"/>
  <c r="AA28" i="8"/>
  <c r="AB28" i="8"/>
  <c r="AC28" i="8"/>
  <c r="AD28" i="8"/>
  <c r="AE28" i="8"/>
  <c r="AF28" i="8"/>
  <c r="AG28" i="8"/>
  <c r="AH28" i="8"/>
  <c r="AI28" i="8"/>
  <c r="J29" i="8"/>
  <c r="K29" i="8"/>
  <c r="L29" i="8"/>
  <c r="M29" i="8"/>
  <c r="N29" i="8"/>
  <c r="O29" i="8"/>
  <c r="P29" i="8"/>
  <c r="Q29" i="8"/>
  <c r="R29" i="8"/>
  <c r="S29" i="8"/>
  <c r="T29" i="8"/>
  <c r="U29" i="8"/>
  <c r="V29" i="8"/>
  <c r="W29" i="8"/>
  <c r="X29" i="8"/>
  <c r="Y29" i="8"/>
  <c r="Z29" i="8"/>
  <c r="AA29" i="8"/>
  <c r="AB29" i="8"/>
  <c r="AC29" i="8"/>
  <c r="AD29" i="8"/>
  <c r="AE29" i="8"/>
  <c r="AF29" i="8"/>
  <c r="AG29" i="8"/>
  <c r="AH29" i="8"/>
  <c r="AI29" i="8"/>
  <c r="J30" i="8"/>
  <c r="K30" i="8"/>
  <c r="L30" i="8"/>
  <c r="M30" i="8"/>
  <c r="N30" i="8"/>
  <c r="O30" i="8"/>
  <c r="P30" i="8"/>
  <c r="Q30" i="8"/>
  <c r="R30" i="8"/>
  <c r="S30" i="8"/>
  <c r="T30" i="8"/>
  <c r="U30" i="8"/>
  <c r="V30" i="8"/>
  <c r="W30" i="8"/>
  <c r="X30" i="8"/>
  <c r="Y30" i="8"/>
  <c r="Z30" i="8"/>
  <c r="AA30" i="8"/>
  <c r="AB30" i="8"/>
  <c r="AC30" i="8"/>
  <c r="AD30" i="8"/>
  <c r="AE30" i="8"/>
  <c r="AF30" i="8"/>
  <c r="AG30" i="8"/>
  <c r="AH30" i="8"/>
  <c r="AI30" i="8"/>
  <c r="U31" i="8"/>
  <c r="J32" i="8"/>
  <c r="K32" i="8"/>
  <c r="L32" i="8"/>
  <c r="M32" i="8"/>
  <c r="N32" i="8"/>
  <c r="O32" i="8"/>
  <c r="P32" i="8"/>
  <c r="Q32" i="8"/>
  <c r="R32" i="8"/>
  <c r="S32" i="8"/>
  <c r="T32" i="8"/>
  <c r="U32" i="8"/>
  <c r="V32" i="8"/>
  <c r="W32" i="8"/>
  <c r="X32" i="8"/>
  <c r="Y32" i="8"/>
  <c r="Z32" i="8"/>
  <c r="AA32" i="8"/>
  <c r="AB32" i="8"/>
  <c r="AC32" i="8"/>
  <c r="AD32" i="8"/>
  <c r="AE32" i="8"/>
  <c r="AF32" i="8"/>
  <c r="AG32" i="8"/>
  <c r="AH32" i="8"/>
  <c r="AI32" i="8"/>
  <c r="J33" i="8"/>
  <c r="K33" i="8"/>
  <c r="L33" i="8"/>
  <c r="M33" i="8"/>
  <c r="N33" i="8"/>
  <c r="O33" i="8"/>
  <c r="P33" i="8"/>
  <c r="Q33" i="8"/>
  <c r="R33" i="8"/>
  <c r="S33" i="8"/>
  <c r="T33" i="8"/>
  <c r="U33" i="8"/>
  <c r="V33" i="8"/>
  <c r="W33" i="8"/>
  <c r="X33" i="8"/>
  <c r="Y33" i="8"/>
  <c r="Z33" i="8"/>
  <c r="AA33" i="8"/>
  <c r="AB33" i="8"/>
  <c r="AC33" i="8"/>
  <c r="AD33" i="8"/>
  <c r="AE33" i="8"/>
  <c r="AF33" i="8"/>
  <c r="AG33" i="8"/>
  <c r="AH33" i="8"/>
  <c r="AI33" i="8"/>
  <c r="J34" i="8"/>
  <c r="K34" i="8"/>
  <c r="L34" i="8"/>
  <c r="M34" i="8"/>
  <c r="N34" i="8"/>
  <c r="O34" i="8"/>
  <c r="P34" i="8"/>
  <c r="Q34" i="8"/>
  <c r="R34" i="8"/>
  <c r="S34" i="8"/>
  <c r="T34" i="8"/>
  <c r="U34" i="8"/>
  <c r="V34" i="8"/>
  <c r="W34" i="8"/>
  <c r="X34" i="8"/>
  <c r="Y34" i="8"/>
  <c r="Z34" i="8"/>
  <c r="AA34" i="8"/>
  <c r="AB34" i="8"/>
  <c r="AC34" i="8"/>
  <c r="AD34" i="8"/>
  <c r="AE34" i="8"/>
  <c r="AF34" i="8"/>
  <c r="AG34" i="8"/>
  <c r="AH34" i="8"/>
  <c r="AI34" i="8"/>
  <c r="K36" i="8"/>
  <c r="L36" i="8"/>
  <c r="M36" i="8"/>
  <c r="N36" i="8"/>
  <c r="O36" i="8"/>
  <c r="P36" i="8"/>
  <c r="Q36" i="8"/>
  <c r="R36" i="8"/>
  <c r="S36" i="8"/>
  <c r="T36" i="8"/>
  <c r="U36" i="8"/>
  <c r="V36" i="8"/>
  <c r="W36" i="8"/>
  <c r="X36" i="8"/>
  <c r="Y36" i="8"/>
  <c r="Z36" i="8"/>
  <c r="AA36" i="8"/>
  <c r="AB36" i="8"/>
  <c r="AC36" i="8"/>
  <c r="AD36" i="8"/>
  <c r="AE36" i="8"/>
  <c r="AF36" i="8"/>
  <c r="AG36" i="8"/>
  <c r="AH36" i="8"/>
  <c r="AI36" i="8"/>
  <c r="I24" i="8"/>
  <c r="I25" i="8"/>
  <c r="I26" i="8"/>
  <c r="I27" i="8"/>
  <c r="I28" i="8"/>
  <c r="I29" i="8"/>
  <c r="I30" i="8"/>
  <c r="I32" i="8"/>
  <c r="I33" i="8"/>
  <c r="I34" i="8"/>
  <c r="I36" i="8"/>
  <c r="H24" i="8"/>
  <c r="H25" i="8"/>
  <c r="H26" i="8"/>
  <c r="H27" i="8"/>
  <c r="H28" i="8"/>
  <c r="H29" i="8"/>
  <c r="H30" i="8"/>
  <c r="H32" i="8"/>
  <c r="H33" i="8"/>
  <c r="H34" i="8"/>
  <c r="H36" i="8"/>
  <c r="AI23" i="8"/>
  <c r="AH23" i="8"/>
  <c r="AG23" i="8"/>
  <c r="AF23" i="8"/>
  <c r="AE23" i="8"/>
  <c r="AD23" i="8"/>
  <c r="AC23" i="8"/>
  <c r="AB23" i="8"/>
  <c r="AA23" i="8"/>
  <c r="Z23" i="8"/>
  <c r="Y23" i="8"/>
  <c r="X23" i="8"/>
  <c r="W23" i="8"/>
  <c r="V23" i="8"/>
  <c r="U23" i="8"/>
  <c r="T23" i="8"/>
  <c r="S23" i="8"/>
  <c r="R23" i="8"/>
  <c r="Q23" i="8"/>
  <c r="P23" i="8"/>
  <c r="O23" i="8"/>
  <c r="N23" i="8"/>
  <c r="M23" i="8"/>
  <c r="L23" i="8"/>
  <c r="K23" i="8"/>
  <c r="J23" i="8"/>
  <c r="I23" i="8"/>
  <c r="H23" i="8"/>
  <c r="G23" i="8"/>
  <c r="F23" i="8"/>
  <c r="E23" i="8"/>
  <c r="D23" i="8"/>
  <c r="C23" i="8"/>
  <c r="B24" i="8"/>
  <c r="B25" i="8"/>
  <c r="B26" i="8"/>
  <c r="B27" i="8"/>
  <c r="B28" i="8"/>
  <c r="B29" i="8"/>
  <c r="B30" i="8"/>
  <c r="B32" i="8"/>
  <c r="B33" i="8"/>
  <c r="B34" i="8"/>
  <c r="B36" i="8"/>
  <c r="F36" i="8"/>
  <c r="E36" i="8"/>
  <c r="D36" i="8"/>
  <c r="C36" i="8"/>
  <c r="G34" i="8"/>
  <c r="F34" i="8"/>
  <c r="E34" i="8"/>
  <c r="D34" i="8"/>
  <c r="C34" i="8"/>
  <c r="G33" i="8"/>
  <c r="F33" i="8"/>
  <c r="E33" i="8"/>
  <c r="D33" i="8"/>
  <c r="C33" i="8"/>
  <c r="G32" i="8"/>
  <c r="F32" i="8"/>
  <c r="E32" i="8"/>
  <c r="D32" i="8"/>
  <c r="C32" i="8"/>
  <c r="G30" i="8"/>
  <c r="F30" i="8"/>
  <c r="E30" i="8"/>
  <c r="D30" i="8"/>
  <c r="C30" i="8"/>
  <c r="G29" i="8"/>
  <c r="F29" i="8"/>
  <c r="E29" i="8"/>
  <c r="D29" i="8"/>
  <c r="C29" i="8"/>
  <c r="G28" i="8"/>
  <c r="F28" i="8"/>
  <c r="E28" i="8"/>
  <c r="D28" i="8"/>
  <c r="C28" i="8"/>
  <c r="G27" i="8"/>
  <c r="F27" i="8"/>
  <c r="E27" i="8"/>
  <c r="D27" i="8"/>
  <c r="C27" i="8"/>
  <c r="G26" i="8"/>
  <c r="F26" i="8"/>
  <c r="E26" i="8"/>
  <c r="D26" i="8"/>
  <c r="C26" i="8"/>
  <c r="G25" i="8"/>
  <c r="F25" i="8"/>
  <c r="E25" i="8"/>
  <c r="D25" i="8"/>
  <c r="C25" i="8"/>
  <c r="G24" i="8"/>
  <c r="F24" i="8"/>
  <c r="E24" i="8"/>
  <c r="D24" i="8"/>
  <c r="C24" i="8"/>
  <c r="R31" i="8"/>
  <c r="C35" i="8"/>
  <c r="D35" i="8"/>
  <c r="E35" i="8"/>
  <c r="F35" i="8"/>
  <c r="G35" i="8"/>
  <c r="H35" i="8"/>
  <c r="I35" i="8"/>
  <c r="J35" i="8"/>
  <c r="K35" i="8"/>
  <c r="L35" i="8"/>
  <c r="M35" i="8"/>
  <c r="N35" i="8"/>
  <c r="O35" i="8"/>
  <c r="P35" i="8"/>
  <c r="Q35" i="8"/>
  <c r="R35" i="8"/>
  <c r="S35" i="8"/>
  <c r="T35" i="8"/>
  <c r="U35" i="8"/>
  <c r="V35" i="8"/>
  <c r="W35" i="8"/>
  <c r="X35" i="8"/>
  <c r="Y35" i="8"/>
  <c r="Z35" i="8"/>
  <c r="AA35" i="8"/>
  <c r="AB35" i="8"/>
  <c r="AC35" i="8"/>
  <c r="AD35" i="8"/>
  <c r="AE35" i="8"/>
  <c r="AF35" i="8"/>
  <c r="AG35" i="8"/>
  <c r="AH35" i="8"/>
  <c r="AI35" i="8"/>
  <c r="B35" i="8"/>
  <c r="C31" i="8"/>
  <c r="D31" i="8"/>
  <c r="E31" i="8"/>
  <c r="F31" i="8"/>
  <c r="G31" i="8"/>
  <c r="H31" i="8"/>
  <c r="I31" i="8"/>
  <c r="J31" i="8"/>
  <c r="K31" i="8"/>
  <c r="L31" i="8"/>
  <c r="M31" i="8"/>
  <c r="N31" i="8"/>
  <c r="O31" i="8"/>
  <c r="P31" i="8"/>
  <c r="Q31" i="8"/>
  <c r="S31" i="8"/>
  <c r="T31" i="8"/>
  <c r="V31" i="8"/>
  <c r="W31" i="8"/>
  <c r="X31" i="8"/>
  <c r="Y31" i="8"/>
  <c r="Z31" i="8"/>
  <c r="AA31" i="8"/>
  <c r="AB31" i="8"/>
  <c r="AC31" i="8"/>
  <c r="AD31" i="8"/>
  <c r="AE31" i="8"/>
  <c r="AF31" i="8"/>
  <c r="AG31" i="8"/>
  <c r="AH31" i="8"/>
  <c r="AI31" i="8"/>
  <c r="B31" i="8"/>
</calcChain>
</file>

<file path=xl/sharedStrings.xml><?xml version="1.0" encoding="utf-8"?>
<sst xmlns="http://schemas.openxmlformats.org/spreadsheetml/2006/main" count="1499" uniqueCount="477">
  <si>
    <t>SIGLA</t>
  </si>
  <si>
    <t>Razon Social</t>
  </si>
  <si>
    <t>DESIGNADOR</t>
  </si>
  <si>
    <t>COSTOS TOTALES</t>
  </si>
  <si>
    <t>0AC</t>
  </si>
  <si>
    <t>AEROESTUDIOS SOCIEDAD ANONIMA "AEROESTUDIOS S.A."</t>
  </si>
  <si>
    <t>TE</t>
  </si>
  <si>
    <t>C206</t>
  </si>
  <si>
    <t>0BH</t>
  </si>
  <si>
    <t>COMPAÑIA AEROAGRICOLA DE LOS LLANOS S.A.S. AGILL S.A.S. (ANTES COMPAÑIA AEROAGRICOLA GIRARDOT LTDA. AGIL LTDA.)</t>
  </si>
  <si>
    <t>AG</t>
  </si>
  <si>
    <t>C188</t>
  </si>
  <si>
    <t>PA25</t>
  </si>
  <si>
    <t>0BR</t>
  </si>
  <si>
    <t>COMPAÑIA AEROFUMIGACIONES CALIMA S.A.S. CALIMA S.A.S.</t>
  </si>
  <si>
    <t>PA18</t>
  </si>
  <si>
    <t>SS2T</t>
  </si>
  <si>
    <t>0BT</t>
  </si>
  <si>
    <t>COMPAÑÍA AERO AGRÍCOLA INTEGRAL S.A.S. CAAISA</t>
  </si>
  <si>
    <t>M18</t>
  </si>
  <si>
    <t>AT3P</t>
  </si>
  <si>
    <t>0CJ</t>
  </si>
  <si>
    <t>FARI LTDA. FUMIGACIONES AEREAS DEL ARIARI</t>
  </si>
  <si>
    <t>0CK</t>
  </si>
  <si>
    <t>FUMIGACION AEREA DEL ORIENTE S.A.S FARO</t>
  </si>
  <si>
    <t>C172</t>
  </si>
  <si>
    <t>0CP</t>
  </si>
  <si>
    <t>SERVICIOS AGRICOLAS FIBA S.A.S.</t>
  </si>
  <si>
    <t>PA34</t>
  </si>
  <si>
    <t>0CR</t>
  </si>
  <si>
    <t>SERVICIOS DE FUMIGACION AEREA GARAY S.A.S. FUMIGARAY  S.A.S.</t>
  </si>
  <si>
    <t>0CT</t>
  </si>
  <si>
    <t>FUMIGACIONES AEREAS DEL NORTE S.A.S.</t>
  </si>
  <si>
    <t>PA31</t>
  </si>
  <si>
    <t>0DA</t>
  </si>
  <si>
    <t>SERVICIO AÉREO DE FUMIGACIÓN COLOMBIANA LTDA. "SAFUCO"</t>
  </si>
  <si>
    <t>0DL</t>
  </si>
  <si>
    <t>FUMIVILLA LTDA FUMIGACIONES AEREAS DE VILLANUEVA  LIMITADA</t>
  </si>
  <si>
    <t>0DM</t>
  </si>
  <si>
    <t>SERVICIO DE FUMIGACIÓN AÉREA DEL CASANARE SFA LTDA</t>
  </si>
  <si>
    <t>0DP</t>
  </si>
  <si>
    <t>COMERCIALIZADORA ECO LIMITADA</t>
  </si>
  <si>
    <t>0DQ</t>
  </si>
  <si>
    <t>AMA LTDA. AVIONES Y MAQUINARIAS AGRICOLAS</t>
  </si>
  <si>
    <t>0DR</t>
  </si>
  <si>
    <t>SERVICIO AÉREO DEL ORIENTE S.A.S. "SAO S.A.S."</t>
  </si>
  <si>
    <t>0DT</t>
  </si>
  <si>
    <t>SERVICIOS AEROAGRICOLAS DEL CASANARE S.A.S. - SAAC S.A.S.</t>
  </si>
  <si>
    <t>0DU</t>
  </si>
  <si>
    <t>ASPERSIONES TECNICAS DEL CAMPO LIMITADA AEROTEC LTDA.</t>
  </si>
  <si>
    <t>0DW</t>
  </si>
  <si>
    <t>QUIMBAYA EXPLORACION Y RECURSOS GEOMATICOS S.A.S. QUERGEO S.A.S.</t>
  </si>
  <si>
    <t>AF</t>
  </si>
  <si>
    <t>C182</t>
  </si>
  <si>
    <t>0DX</t>
  </si>
  <si>
    <t>TRABAJOS AEREOS ESPECIALES AVIACION AGRICOLA S.A.S. TAES S.A.S.</t>
  </si>
  <si>
    <t>0DY</t>
  </si>
  <si>
    <t>COMPAÑIA COLOMBIANA DE AEROSERVICIOS C.C.A. LTDA.</t>
  </si>
  <si>
    <t>0DZ</t>
  </si>
  <si>
    <t>FUNDACION CARDIOVASCULAR DE COLOMBIA</t>
  </si>
  <si>
    <t>AB</t>
  </si>
  <si>
    <t>LJ31</t>
  </si>
  <si>
    <t>0EG</t>
  </si>
  <si>
    <t>VANNET S.A.S.</t>
  </si>
  <si>
    <t>C402</t>
  </si>
  <si>
    <t>0EM</t>
  </si>
  <si>
    <t>C180</t>
  </si>
  <si>
    <t>1AE</t>
  </si>
  <si>
    <t>AERO APOYO LTDA. TRANSPORTE AEREO DE APOYO PETROLERO</t>
  </si>
  <si>
    <t>TA</t>
  </si>
  <si>
    <t>1AM</t>
  </si>
  <si>
    <t>AEROTAXI DEL ORIENTE COLOMBIANO AEROCOL S.A.S</t>
  </si>
  <si>
    <t>1AS</t>
  </si>
  <si>
    <t>TAXI AEREO DEL ALTO MENEGUA LTDA.-AEROMENEGUA LTDA-</t>
  </si>
  <si>
    <t>1BB</t>
  </si>
  <si>
    <t>AEROLINEAS DEL LLANO S.A.S. - ALLAS S.A.S.</t>
  </si>
  <si>
    <t>PA32</t>
  </si>
  <si>
    <t>PA28</t>
  </si>
  <si>
    <t>DC3</t>
  </si>
  <si>
    <t>1BE</t>
  </si>
  <si>
    <t>AEROTAXI DEL UPIA S.A.S.  AERUPIA S.A.S.</t>
  </si>
  <si>
    <t>C210</t>
  </si>
  <si>
    <t>BN2P</t>
  </si>
  <si>
    <t>1BO</t>
  </si>
  <si>
    <t>COMPAÑIA DE VUELO DE HELICOPTEROS COMERCIALES S.A.S. HELIFLY S.A.S.</t>
  </si>
  <si>
    <t>B06</t>
  </si>
  <si>
    <t>1BR</t>
  </si>
  <si>
    <t>AEROLINEAS LLANERAS ARALL LTDA.</t>
  </si>
  <si>
    <t>1CG</t>
  </si>
  <si>
    <t>AVIONES DEL CESAR S.A.S.</t>
  </si>
  <si>
    <t>H500</t>
  </si>
  <si>
    <t>1CV</t>
  </si>
  <si>
    <t>HELISERVICE LTDA</t>
  </si>
  <si>
    <t>1CW</t>
  </si>
  <si>
    <t>VERTICAL DE AVIACION S.A.S.</t>
  </si>
  <si>
    <t>MI8</t>
  </si>
  <si>
    <t>1DF</t>
  </si>
  <si>
    <t>LINEAS AEREAS DEL NORTE DE SANTANDER S.A.S. LANS S.A.S.</t>
  </si>
  <si>
    <t>C90A</t>
  </si>
  <si>
    <t>C208</t>
  </si>
  <si>
    <t>AC90</t>
  </si>
  <si>
    <t>C414</t>
  </si>
  <si>
    <t>1DS</t>
  </si>
  <si>
    <t>RIO SUR S. A.</t>
  </si>
  <si>
    <t>BE9L</t>
  </si>
  <si>
    <t>BE20</t>
  </si>
  <si>
    <t>BE40</t>
  </si>
  <si>
    <t>1DY</t>
  </si>
  <si>
    <t>SERVICIO AEREO REGIONAL SAER LTDA</t>
  </si>
  <si>
    <t>1ED</t>
  </si>
  <si>
    <t>SERVICIOS AEREOS PANAMERICANOS SARPA S.A.S.</t>
  </si>
  <si>
    <t>R44</t>
  </si>
  <si>
    <t>L410</t>
  </si>
  <si>
    <t>JS32</t>
  </si>
  <si>
    <t>1EE</t>
  </si>
  <si>
    <t>SASA SOCIEDAD AERONAUTICA DE SANTANDER S.A.</t>
  </si>
  <si>
    <t>1EG</t>
  </si>
  <si>
    <t>SERVICIOS AEREOS DEL GUAVIARE LIMITADA SAVIARE LTDA.</t>
  </si>
  <si>
    <t>1EH</t>
  </si>
  <si>
    <t>SERVICIO AEREO DE CAPURGANA S.A. - SEARCA S.A.</t>
  </si>
  <si>
    <t>CR</t>
  </si>
  <si>
    <t>B190</t>
  </si>
  <si>
    <t>G200</t>
  </si>
  <si>
    <t>1EN</t>
  </si>
  <si>
    <t>SERVICIOS INTEGRALES HELICOPORTADOS S.A.S. - SICHER HELICOPTERS S.A.S.</t>
  </si>
  <si>
    <t>A139</t>
  </si>
  <si>
    <t>EC45</t>
  </si>
  <si>
    <t>B105</t>
  </si>
  <si>
    <t>1EQ</t>
  </si>
  <si>
    <t>TAERCO LTDA. TAXI AEREO COLOMBIANO</t>
  </si>
  <si>
    <t>1FC</t>
  </si>
  <si>
    <t>TRANSPORTE AEREO DE COLOMBIA S.A. TAC S.A.</t>
  </si>
  <si>
    <t>SC</t>
  </si>
  <si>
    <t>1FQ</t>
  </si>
  <si>
    <t>1FR</t>
  </si>
  <si>
    <t>AEROEJECUTIVOS DE ANTIOQUIA S.A.</t>
  </si>
  <si>
    <t>1FT</t>
  </si>
  <si>
    <t>AEROEXPRESO DEL PACIFICO S.A.</t>
  </si>
  <si>
    <t>1FV</t>
  </si>
  <si>
    <t>AVIOCHARTER S.A.S.</t>
  </si>
  <si>
    <t>1FZ</t>
  </si>
  <si>
    <t>HELI JET SAS</t>
  </si>
  <si>
    <t>T210</t>
  </si>
  <si>
    <t>1GB</t>
  </si>
  <si>
    <t>HELIGOLFO S.A.S.</t>
  </si>
  <si>
    <t>1GC</t>
  </si>
  <si>
    <t>AEROEXPRESS S.A.S.</t>
  </si>
  <si>
    <t>R66</t>
  </si>
  <si>
    <t>AN12</t>
  </si>
  <si>
    <t>C82R</t>
  </si>
  <si>
    <t>B733</t>
  </si>
  <si>
    <t>1GJ</t>
  </si>
  <si>
    <t>AERO SERVICIOS ESPECIALIZADOS ASES S.A.S</t>
  </si>
  <si>
    <t>1GK</t>
  </si>
  <si>
    <t>AEROESTAR LTDA</t>
  </si>
  <si>
    <t>1GM</t>
  </si>
  <si>
    <t>DELTA HELICOPTEROS S.A.S.</t>
  </si>
  <si>
    <t>1GO</t>
  </si>
  <si>
    <t>GLOBAL SERVICE AVIATION S.A.S.</t>
  </si>
  <si>
    <t>1GP</t>
  </si>
  <si>
    <t>AERO TAXI GUAYMARAL ATG  S.A.S.</t>
  </si>
  <si>
    <t>1GR</t>
  </si>
  <si>
    <t>PACIFICA DE AVIACION S.A.S.</t>
  </si>
  <si>
    <t>1GS</t>
  </si>
  <si>
    <t>SOLAIR S. A. S.</t>
  </si>
  <si>
    <t>SS2P</t>
  </si>
  <si>
    <t>1GU</t>
  </si>
  <si>
    <t>AMERICA'S AIR SAS</t>
  </si>
  <si>
    <t>1GW</t>
  </si>
  <si>
    <t>CHARTER EXPRESS S.A.S.</t>
  </si>
  <si>
    <t>1GY</t>
  </si>
  <si>
    <t>HELISUR S.A.S.</t>
  </si>
  <si>
    <t>1HB</t>
  </si>
  <si>
    <t>HANGAR 29 S.A.S.</t>
  </si>
  <si>
    <t>1HC</t>
  </si>
  <si>
    <t>TRANSPACIFICOS Y CIA S.A.S.</t>
  </si>
  <si>
    <t>1HD</t>
  </si>
  <si>
    <t>SIS SOLUCIONES INTEGRALES GNSS S.A.S.</t>
  </si>
  <si>
    <t>2EO</t>
  </si>
  <si>
    <t>LATINOAMERICANA DE SERVICIOS AEREO S.A.S. LASER AEREO S.A.S.</t>
  </si>
  <si>
    <t>AN26</t>
  </si>
  <si>
    <t>C421</t>
  </si>
  <si>
    <t>R22</t>
  </si>
  <si>
    <t>P28A</t>
  </si>
  <si>
    <t>6AD</t>
  </si>
  <si>
    <t>AIR COLOMBIA S.A.S.</t>
  </si>
  <si>
    <t>CA</t>
  </si>
  <si>
    <t>6AF</t>
  </si>
  <si>
    <t>AEROLINEAS ANDINAS S.A</t>
  </si>
  <si>
    <t>AAL</t>
  </si>
  <si>
    <t>AMERICAN AIR LINES</t>
  </si>
  <si>
    <t>PA</t>
  </si>
  <si>
    <t>A319</t>
  </si>
  <si>
    <t>B763</t>
  </si>
  <si>
    <t>ACA</t>
  </si>
  <si>
    <t>AIR CANADA SUCURSAL COLOMBIA</t>
  </si>
  <si>
    <t>A340</t>
  </si>
  <si>
    <t>A320</t>
  </si>
  <si>
    <t>AJS</t>
  </si>
  <si>
    <t>C560</t>
  </si>
  <si>
    <t>AJT</t>
  </si>
  <si>
    <t>AMERIJET INTERNATIONAL COLOMBIA</t>
  </si>
  <si>
    <t>AMX</t>
  </si>
  <si>
    <t>B737</t>
  </si>
  <si>
    <t>B738</t>
  </si>
  <si>
    <t>ANQ</t>
  </si>
  <si>
    <t>AEROLINEA DE ANTIOQUIA S.A.S.</t>
  </si>
  <si>
    <t>JS41</t>
  </si>
  <si>
    <t>DO28</t>
  </si>
  <si>
    <t>ARE</t>
  </si>
  <si>
    <t>AEROVIAS DE INTEGRACION REGIONAL S.A. AIRES S.A.</t>
  </si>
  <si>
    <t>TR</t>
  </si>
  <si>
    <t>ARG</t>
  </si>
  <si>
    <t>AEROLINEAS ARGENTINAS</t>
  </si>
  <si>
    <t>A332</t>
  </si>
  <si>
    <t>AVA</t>
  </si>
  <si>
    <t>AEROVIAS DEL CONTINENTE AMERICANO S.A. AVIANCA</t>
  </si>
  <si>
    <t>AT76</t>
  </si>
  <si>
    <t>A318</t>
  </si>
  <si>
    <t>A321</t>
  </si>
  <si>
    <t>B788</t>
  </si>
  <si>
    <t>CLX</t>
  </si>
  <si>
    <t>CARGOLUX AIRLINES INTERNATIONAL S.A. SUCURSAL COLOMBIA.</t>
  </si>
  <si>
    <t>B742</t>
  </si>
  <si>
    <t>CMP</t>
  </si>
  <si>
    <t>E190</t>
  </si>
  <si>
    <t>CUB</t>
  </si>
  <si>
    <t>COMPANIA NACIONAL CUBANA DE AVIACION.</t>
  </si>
  <si>
    <t>B722</t>
  </si>
  <si>
    <t>DAE</t>
  </si>
  <si>
    <t>DHL AERO EXPRESO S.A. SUCURSAL COLOMBIA</t>
  </si>
  <si>
    <t>B752</t>
  </si>
  <si>
    <t>DAL</t>
  </si>
  <si>
    <t>DELTA AIR LINES INC. SUCURSAL DE COLOMBIA</t>
  </si>
  <si>
    <t>DLH</t>
  </si>
  <si>
    <t>DEUTSCHE LUFTHANSA AKTIENGESELLSCHAFT</t>
  </si>
  <si>
    <t>EFY</t>
  </si>
  <si>
    <t>EMPRESA AÉREA DE SERVICIOS Y FACILITACIÓN LOGÍSTICA INTEGRAL S.A. - EASYFLY S.A.</t>
  </si>
  <si>
    <t>AT42</t>
  </si>
  <si>
    <t>FDX</t>
  </si>
  <si>
    <t>HEL</t>
  </si>
  <si>
    <t>HELICOPTEROS NACIONALES DE COLOMBIA S.A.S. "HELICOL S.A.S."</t>
  </si>
  <si>
    <t>B412</t>
  </si>
  <si>
    <t>B212</t>
  </si>
  <si>
    <t>IBE</t>
  </si>
  <si>
    <t>IBERIA LINEAS AEREAS DE ESPANA SOCIEDAD ANONIMA OPERADORA SUCURSAL COLOMBIANA - IBERIA OPERADORA</t>
  </si>
  <si>
    <t>JBU</t>
  </si>
  <si>
    <t>JETBLUE AIRWAYS CORPORATION-SUCURSAL COLOMBIA</t>
  </si>
  <si>
    <t>KRE</t>
  </si>
  <si>
    <t>AEROSUCRE S.A.</t>
  </si>
  <si>
    <t>LAE</t>
  </si>
  <si>
    <t>LINEA AEREA CARGUERA DE COLOMBIA S.A.</t>
  </si>
  <si>
    <t>LAN</t>
  </si>
  <si>
    <t>LATAM AIRLINES GROUP S.A.</t>
  </si>
  <si>
    <t>LPE</t>
  </si>
  <si>
    <t>LAN PERU S.A. SUCURSAL COLOMBIA</t>
  </si>
  <si>
    <t>LTG</t>
  </si>
  <si>
    <t>ABSA AEROLINEAS BRASILERAS S.A</t>
  </si>
  <si>
    <t>MAA</t>
  </si>
  <si>
    <t>MASAIR. AEROTRANSPORTES MAS DE CARGA SUCURSAL COL.</t>
  </si>
  <si>
    <t>NKS</t>
  </si>
  <si>
    <t>SPIRIT AIRLINES INC</t>
  </si>
  <si>
    <t>NSE</t>
  </si>
  <si>
    <t>SERVICIO AEREO A TERRITORIOS NACIONALES  S.A. - SATENA</t>
  </si>
  <si>
    <t>E170</t>
  </si>
  <si>
    <t>Y12</t>
  </si>
  <si>
    <t>E145</t>
  </si>
  <si>
    <t>AT45</t>
  </si>
  <si>
    <t>ONE</t>
  </si>
  <si>
    <t>OCEANAIR LINHAS AEREAS S A SUCURSAL COLOMBIA</t>
  </si>
  <si>
    <t>PST</t>
  </si>
  <si>
    <t>AIR PANAMA SUCURSAL COLOMBIA</t>
  </si>
  <si>
    <t>F28</t>
  </si>
  <si>
    <t>RPB</t>
  </si>
  <si>
    <t>AEROREPUBLICA S.A.</t>
  </si>
  <si>
    <t>TAE</t>
  </si>
  <si>
    <t>EMPRESA PUBLICA TAME LINEA AEREA DEL ECUADOR TAME EP SUCURSAL COLOMBIA. SIGLA TAME EP SUCURSAL COLOM</t>
  </si>
  <si>
    <t>TAI</t>
  </si>
  <si>
    <t>TACA INTERNATIONAL AIRLINES S A SUCURSAL COLOMBIA</t>
  </si>
  <si>
    <t>TAM</t>
  </si>
  <si>
    <t>TAM LINHAS AEREAS S A SUCURSAL COLOMBIA</t>
  </si>
  <si>
    <t>TPA</t>
  </si>
  <si>
    <t>TAMPA CARGO S.A.S</t>
  </si>
  <si>
    <t>TPU</t>
  </si>
  <si>
    <t>UAL</t>
  </si>
  <si>
    <t>UNITED AIRLINES INC.</t>
  </si>
  <si>
    <t>PC</t>
  </si>
  <si>
    <t>UPS</t>
  </si>
  <si>
    <t>UNITED PARCEL SERVICE CO. SUCURSAL COLOMBIA</t>
  </si>
  <si>
    <t>VVC</t>
  </si>
  <si>
    <t>FAST COLOMBIA S.A.S.</t>
  </si>
  <si>
    <t>SEGUROS</t>
  </si>
  <si>
    <t>SERVICIOS AERONAUTICOS</t>
  </si>
  <si>
    <t>MANTENIMIENTO</t>
  </si>
  <si>
    <t>SERVICIO A PASAJEROS</t>
  </si>
  <si>
    <t>COMBUSTIBLE</t>
  </si>
  <si>
    <t>DEPRECIACION</t>
  </si>
  <si>
    <t>ARRIENDOS</t>
  </si>
  <si>
    <t>ADMINISTRACION</t>
  </si>
  <si>
    <t>VENTAS</t>
  </si>
  <si>
    <t>Suma de Numero Horas</t>
  </si>
  <si>
    <t>Suma de Numero Aeronaves</t>
  </si>
  <si>
    <t>TAC</t>
  </si>
  <si>
    <t>TOTAL COSTOS INDIRECTOS</t>
  </si>
  <si>
    <t>TOTAL COSTOS DIRECTOS</t>
  </si>
  <si>
    <t xml:space="preserve">TRIPULACION </t>
  </si>
  <si>
    <t>FINANCIERO</t>
  </si>
  <si>
    <t>PROMEDIO</t>
  </si>
  <si>
    <t>PARTICIPACION</t>
  </si>
  <si>
    <t xml:space="preserve">Total Tripulación  </t>
  </si>
  <si>
    <t xml:space="preserve">Total Seguros </t>
  </si>
  <si>
    <t xml:space="preserve">Total Servicios Aeronaúticos </t>
  </si>
  <si>
    <t xml:space="preserve">Total Mantenimiento </t>
  </si>
  <si>
    <t xml:space="preserve">Total Servicio a Pasajeros </t>
  </si>
  <si>
    <t xml:space="preserve">Total Combustible </t>
  </si>
  <si>
    <t xml:space="preserve">Total Depreciación </t>
  </si>
  <si>
    <t xml:space="preserve">Total Arriendo </t>
  </si>
  <si>
    <t xml:space="preserve">Total Administración </t>
  </si>
  <si>
    <t xml:space="preserve">Total Ventas </t>
  </si>
  <si>
    <t xml:space="preserve">Total Financieros </t>
  </si>
  <si>
    <t>EMPRESA</t>
  </si>
  <si>
    <t>A330</t>
  </si>
  <si>
    <t>PARTICIPACIÓN</t>
  </si>
  <si>
    <t>1EN - HEL</t>
  </si>
  <si>
    <t>CONTENIDO</t>
  </si>
  <si>
    <t>PAG</t>
  </si>
  <si>
    <t>CONCEPTO</t>
  </si>
  <si>
    <t>RELACION EMPRESA - TIPO DE AERONAVE</t>
  </si>
  <si>
    <t>COBERTURA</t>
  </si>
  <si>
    <t xml:space="preserve">EMPRESAS DE TRANSPORTE AEREO PASAJEROS NACIONAL REGULAR </t>
  </si>
  <si>
    <t>EMPRESAS DE TRANSPORTE AEREO CARGA NACIONAL</t>
  </si>
  <si>
    <t>EMPRESAS DE TRANSPORTE AEREO COMERCIAL REGIONAL</t>
  </si>
  <si>
    <t>EMPRESAS DE TRANSPORTE AEREO- AEROTAXIS</t>
  </si>
  <si>
    <t>TRABAJOS AEREOS ESPECIALES</t>
  </si>
  <si>
    <t>TRABAJOS AEREOS ESPECIALES - AVIACION AGRICOLA</t>
  </si>
  <si>
    <t>ESPECIAL DE CARGA</t>
  </si>
  <si>
    <t>Actividad</t>
  </si>
  <si>
    <t>A119</t>
  </si>
  <si>
    <t>HELISTAR S.A.S.</t>
  </si>
  <si>
    <t>1FU</t>
  </si>
  <si>
    <t>TRANS AMERICAN AIRLINES S.A. SUCURSAL COLOMBIA</t>
  </si>
  <si>
    <t>AERO AGROPECUARIA DEL NORTE S.A.S. AEROPENORT S.A.S.</t>
  </si>
  <si>
    <t>0BE</t>
  </si>
  <si>
    <t>AER CARIBE</t>
  </si>
  <si>
    <t>1BG</t>
  </si>
  <si>
    <t>AN32</t>
  </si>
  <si>
    <t>SOCIEDAD AEREA DEL CAQUETA LTDA.</t>
  </si>
  <si>
    <t>SDK</t>
  </si>
  <si>
    <t>AEROCHARTER ANDINA S.A</t>
  </si>
  <si>
    <t>COLCHARTER IPS S.A.S.</t>
  </si>
  <si>
    <t>0EA</t>
  </si>
  <si>
    <t>B350</t>
  </si>
  <si>
    <t>INTERNACIONAL EJECUTIVA DE AVIACION S.A.S.</t>
  </si>
  <si>
    <t>1BC</t>
  </si>
  <si>
    <t>B407</t>
  </si>
  <si>
    <t>B60T</t>
  </si>
  <si>
    <t>B734</t>
  </si>
  <si>
    <t>VENSECAR INTERNACIONAL C. A.  SUCURSAL COLOMBIA</t>
  </si>
  <si>
    <t>VEC</t>
  </si>
  <si>
    <t>AEROVIAS DE MEXICO S. A. AEROMEXICO SUCURSAL COLOMBIA</t>
  </si>
  <si>
    <t>COMPAÑIA PANAMEÑA DE AVIACION S.A. COPA AIRLINES</t>
  </si>
  <si>
    <t>FEDERAL EXPRESS CORPORATION</t>
  </si>
  <si>
    <t>BE35</t>
  </si>
  <si>
    <t>AEROLINEAS PETROLERAS S.A.S. - ALPES S.A.S.</t>
  </si>
  <si>
    <t>1BP</t>
  </si>
  <si>
    <t>AEROVIAS REGIONALES DEL ORIENTE S.A.S. ARO S.A.S.</t>
  </si>
  <si>
    <t>1BT</t>
  </si>
  <si>
    <t>ISATECH CORPORATION S A S</t>
  </si>
  <si>
    <t>0EB</t>
  </si>
  <si>
    <t>AERO SANIDAD AGRICOLA S.A.S - ASA S.A.S.</t>
  </si>
  <si>
    <t>0BM</t>
  </si>
  <si>
    <t>FAGA LTDA. FUMIGACIONES AEREAS GAVIOTAS CIA.</t>
  </si>
  <si>
    <t>0CC</t>
  </si>
  <si>
    <t>HELICE LTDA. FUMIGACION AEREA</t>
  </si>
  <si>
    <t>0CW</t>
  </si>
  <si>
    <t>SAMA LTDA. SOCIEDAD AEROAGRICOLA DE MAGANGUE</t>
  </si>
  <si>
    <t>0DC</t>
  </si>
  <si>
    <t>FAGAN S. EN C. FUMIGACION AEREA LOS GAVANES</t>
  </si>
  <si>
    <t>0DS</t>
  </si>
  <si>
    <t>SAE SERVICIOS AÉREOS ESPECIALES GLOBAL LIFE AMBULANCIAS S.A.S.</t>
  </si>
  <si>
    <t>0EC</t>
  </si>
  <si>
    <t>AVIONES PUBLICITARIOS DE COLOMBIA  S.A.S AERIAL SIGN S.A.S</t>
  </si>
  <si>
    <t>OAA</t>
  </si>
  <si>
    <t>COMPAÑÍA ESPECIALIZADA EN TRABAJOS AEROAGRÍCOLAS S.A.S.</t>
  </si>
  <si>
    <t>0BS</t>
  </si>
  <si>
    <t>C303</t>
  </si>
  <si>
    <t>AMBULANCIAS AEREAS DE COLOMBIA S.A.S.</t>
  </si>
  <si>
    <t>1GQ</t>
  </si>
  <si>
    <t>CL30</t>
  </si>
  <si>
    <t>DC3T</t>
  </si>
  <si>
    <t>E135</t>
  </si>
  <si>
    <t>EC35</t>
  </si>
  <si>
    <t>F100</t>
  </si>
  <si>
    <t>GLF4</t>
  </si>
  <si>
    <t>COALCESAR LTDA. COOP MULTIACTIVA  ALGODONERA DEL DEPTO DEL CESAR</t>
  </si>
  <si>
    <t>0BV</t>
  </si>
  <si>
    <t>LINEAS AEREAS GALAN LIMITADA AEROGALAN</t>
  </si>
  <si>
    <t>1AP</t>
  </si>
  <si>
    <t>TRANSPORTES AEREOS DEL ARIARI S.A.S. - TARI S.A.S.</t>
  </si>
  <si>
    <t>1EY</t>
  </si>
  <si>
    <t>MG MEDICAL GROUP S.A.S.</t>
  </si>
  <si>
    <t>OEF</t>
  </si>
  <si>
    <t>GOOD - FLY  CO  S.A.S</t>
  </si>
  <si>
    <t>0ED</t>
  </si>
  <si>
    <t>PA36</t>
  </si>
  <si>
    <t>PA46</t>
  </si>
  <si>
    <t>S76</t>
  </si>
  <si>
    <t>ULAC</t>
  </si>
  <si>
    <t>MODALIDADES</t>
  </si>
  <si>
    <t>No. EMPRE. PRESENTARÓN INFORME</t>
  </si>
  <si>
    <t>TOTAL EMPRESAS VIGENTES</t>
  </si>
  <si>
    <t>% COBERTURA</t>
  </si>
  <si>
    <t>TRANSPORTE AÉREO PASAJEROS REGULAR NACIONAL</t>
  </si>
  <si>
    <t>TRANSPORTE AÉREO PASAJEROS REGULAR INTERNACIONAL</t>
  </si>
  <si>
    <t>TRANSPORTE AÉREO CARGA NACIONAL</t>
  </si>
  <si>
    <t>TRANSPORTE AÉREO  COMERCIAL REGIONAL</t>
  </si>
  <si>
    <t>TRANSPORTE AÉREO ESPECIAL DE CARGA</t>
  </si>
  <si>
    <t>TRANSPORTE AÉREO  NO REGULAR  -AEROTAXIS</t>
  </si>
  <si>
    <t>TRABAJOS AÉREOS ESPECIALES - AVIACION AGRICOLA</t>
  </si>
  <si>
    <r>
      <t xml:space="preserve">TRABAJOS AÉREOS ESPECIALES: </t>
    </r>
    <r>
      <rPr>
        <sz val="10"/>
        <color indexed="8"/>
        <rFont val="Calibri"/>
        <family val="2"/>
      </rPr>
      <t>(Publicidad, aerofotografía, ambulancia, etc.)</t>
    </r>
  </si>
  <si>
    <t>EMPRESAS DE TRANSPORTE PASAJEROS REGULAR NACIONAL</t>
  </si>
  <si>
    <t>EMPRESAS DE TRANSPORTE AEREO - CARGA</t>
  </si>
  <si>
    <t>EMPRESAS DE TRANSPORTE AEREO AEROTAXIS</t>
  </si>
  <si>
    <t>EMPRESAS DE   ESPECIAL</t>
  </si>
  <si>
    <t>EMPRESAS DE TRANSPORTE AEREO - AVIACION AGRICOLA</t>
  </si>
  <si>
    <t>DESIGANDOR</t>
  </si>
  <si>
    <t>EMPRESAS DE TRANSPORTE AEREO - ESPECIAL DE CARGA</t>
  </si>
  <si>
    <t>A333</t>
  </si>
  <si>
    <t>ARE - AVA</t>
  </si>
  <si>
    <t>EFY - NSE</t>
  </si>
  <si>
    <t>AVA - EFY</t>
  </si>
  <si>
    <t>DESIGANDORES</t>
  </si>
  <si>
    <t>COSTOS DE OPERACIÓN POR TIPO DE AERONAVE - II SEMESTRE DE 2018</t>
  </si>
  <si>
    <t>B732</t>
  </si>
  <si>
    <t>6AD - 6AF</t>
  </si>
  <si>
    <t>PA23</t>
  </si>
  <si>
    <t>UH1</t>
  </si>
  <si>
    <t>1EE - 1EN</t>
  </si>
  <si>
    <t>1GM - 1HB - HEL - 1CP - 1CV - 1EE</t>
  </si>
  <si>
    <t>AJS - 1DS</t>
  </si>
  <si>
    <t>1FQ - 1DS</t>
  </si>
  <si>
    <t xml:space="preserve">1AE - 1BR -  1AM - 1BT - 1HE  </t>
  </si>
  <si>
    <t>1BB - 1BT - 1HE -  1DF - 1AS</t>
  </si>
  <si>
    <t>1AE - 1FR - 1BR -  1AM - 1BT - 1DO - 1EG - 1EQ</t>
  </si>
  <si>
    <t xml:space="preserve">1FR - 1DO - 1ED </t>
  </si>
  <si>
    <t>1FR - 1FV - 3GH</t>
  </si>
  <si>
    <t xml:space="preserve">1BB - 1BT - 1AP - 1EQ - 1EY -   </t>
  </si>
  <si>
    <t>1BE - 1CG - 3GH -  2EO -  1AP - 1DO -  1HC</t>
  </si>
  <si>
    <t xml:space="preserve">1BB - 1AP - 1EY </t>
  </si>
  <si>
    <t>1CG - 1DF - 1DO - 1EG - 1HC</t>
  </si>
  <si>
    <t>1GC - 1ED</t>
  </si>
  <si>
    <t xml:space="preserve">1FQ - 1BB -  1CG </t>
  </si>
  <si>
    <t>0AC - 1GQ -  0EA - 0AH</t>
  </si>
  <si>
    <t>0EA - 0EJ</t>
  </si>
  <si>
    <t>0BT - 0CR</t>
  </si>
  <si>
    <t xml:space="preserve">0BM - 0DV - 0BP - OBR - 0EN - 0CC - 0DS - 0CJ - 0CK -ODL - 0DA - 0DR -  0DT - 0CR  </t>
  </si>
  <si>
    <t xml:space="preserve">0BM - 0DU - 0DP </t>
  </si>
  <si>
    <t>0DU - 0BH - ODY</t>
  </si>
  <si>
    <t>0BN - 0DU - 0CP</t>
  </si>
  <si>
    <t>0BE -  0BP -  0DY - 0DD - 0DM - 0DX</t>
  </si>
  <si>
    <t>0BT - OBR - 0CR</t>
  </si>
  <si>
    <t>COSTOS DE OPERACIÓN II SEMESTRE DE 2018 POR DESIGNADOR</t>
  </si>
  <si>
    <t>COSTOS DE OPERACIÓN POR TIPO DE AERONAVE II SEMESTRE DE 2018</t>
  </si>
  <si>
    <t>COMPARATIVO EMPRESAS PAX REGULAR NACIONAL II SEMESTRE 2018 VS 2017</t>
  </si>
  <si>
    <t>TRANSPORTE AÉREO CARGA INTERNACIONAL</t>
  </si>
  <si>
    <t>COBERTURA COSTOS DE OPERACIÓN II SEMESTRE 2018</t>
  </si>
  <si>
    <t>TOTAL COBERTURA II SEMESTRE AÑO 2018</t>
  </si>
  <si>
    <r>
      <rPr>
        <b/>
        <sz val="11"/>
        <color theme="1"/>
        <rFont val="Calibri"/>
        <family val="2"/>
      </rPr>
      <t>Nota:</t>
    </r>
    <r>
      <rPr>
        <sz val="11"/>
        <color theme="1"/>
        <rFont val="Calibri"/>
        <family val="2"/>
      </rPr>
      <t xml:space="preserve"> Las siguientes empresas NO presentaron reportes de costos de operación del II Semestre de 2018</t>
    </r>
  </si>
  <si>
    <r>
      <rPr>
        <b/>
        <sz val="11"/>
        <color theme="1"/>
        <rFont val="Calibri"/>
        <family val="2"/>
      </rPr>
      <t>TRANSPORTE AÉREO CARGA INTERNACIONAL:</t>
    </r>
    <r>
      <rPr>
        <sz val="11"/>
        <color theme="1"/>
        <rFont val="Calibri"/>
        <family val="2"/>
      </rPr>
      <t xml:space="preserve"> 21 Air Sucursal Colombia, ABX Air Inc Sucursal Colombia, Aerotransporte de Carga Unión S.A. de C.V., MAS Air, Martinair Holland.</t>
    </r>
  </si>
  <si>
    <r>
      <rPr>
        <b/>
        <sz val="11"/>
        <color theme="1"/>
        <rFont val="Calibri"/>
        <family val="2"/>
      </rPr>
      <t>TRABAJOS AÉREOS ESPECIALES:</t>
    </r>
    <r>
      <rPr>
        <sz val="11"/>
        <color theme="1"/>
        <rFont val="Calibri"/>
        <family val="2"/>
      </rPr>
      <t xml:space="preserve"> Air Medical Services.</t>
    </r>
  </si>
  <si>
    <r>
      <rPr>
        <b/>
        <sz val="11"/>
        <color theme="1"/>
        <rFont val="Calibri"/>
        <family val="2"/>
      </rPr>
      <t xml:space="preserve">TRANSPORTE AÉREO PASAJEROS REGULAR NACIONAL: </t>
    </r>
    <r>
      <rPr>
        <sz val="11"/>
        <color theme="1"/>
        <rFont val="Calibri"/>
        <family val="2"/>
      </rPr>
      <t>Fast Colombia (VivaAir)</t>
    </r>
  </si>
  <si>
    <r>
      <t xml:space="preserve">TRANSPORTE AÉREO CARGA NACIONAL: </t>
    </r>
    <r>
      <rPr>
        <sz val="11"/>
        <color theme="1"/>
        <rFont val="Calibri"/>
        <family val="2"/>
      </rPr>
      <t>Lineas Aereas Suramericanas (LAS Cargo)</t>
    </r>
  </si>
  <si>
    <r>
      <rPr>
        <b/>
        <sz val="11"/>
        <color theme="1"/>
        <rFont val="Calibri"/>
        <family val="2"/>
      </rPr>
      <t xml:space="preserve">TRANSPORTE AÉREO  NO REGULAR - AEROTAXIS: </t>
    </r>
    <r>
      <rPr>
        <sz val="11"/>
        <color theme="1"/>
        <rFont val="Calibri"/>
        <family val="2"/>
      </rPr>
      <t>America's Air, HeliJet, Helistar, Helisur, Horizontal de Aviación Flexair, SAER Servicio Aereo Regional, Sociedad Aérea de Ibague SADI.</t>
    </r>
  </si>
  <si>
    <t>Comparativo Costos de Operación Transporte regular Domestico II semestre</t>
  </si>
  <si>
    <r>
      <rPr>
        <b/>
        <sz val="11"/>
        <color theme="1"/>
        <rFont val="Calibri"/>
        <family val="2"/>
      </rPr>
      <t>TRANSPORTE AÉREO PASAJEROS REGULAR INTERNACIONAL:</t>
    </r>
    <r>
      <rPr>
        <sz val="11"/>
        <color theme="1"/>
        <rFont val="Calibri"/>
        <family val="2"/>
      </rPr>
      <t xml:space="preserve"> Air Canada, Air Europa, Air France, Cubana de Aviación, KLM y Turkish Airlines.</t>
    </r>
  </si>
  <si>
    <t>BASE DE DATOS 27/03/2019</t>
  </si>
  <si>
    <t>DE UN TOTAL DE 158 EMPRESAS VIGENTES CON LA OBLIGACIÓN DE PRESENTAR LOS INFORMES DE COSTOS DE OPERACIÓN DEL II SEMESTRE  DE 2018, 135 ESTABLECIMIENTOS AERONÁUTICOS PRESENTARON REPORTES, LO QUE  REPRESENTA EL 87 % DE COBERTURA, 2% ADICIONAL COMPARADO CON EL II SEMESTRE  DEL AÑO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</si>
</sst>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color theme="1"/>
      <name val="Tahoma"/>
      <family val="2"/>
    </font>
    <font>
      <sz val="11"/>
      <color theme="1"/>
      <name val="Calibri"/>
      <family val="2"/>
      <scheme val="minor"/>
    </font>
    <font>
      <sz val="10"/>
      <color theme="1"/>
      <name val="Tahoma"/>
      <family val="2"/>
    </font>
    <font>
      <b/>
      <sz val="10"/>
      <color theme="1"/>
      <name val="Tahoma"/>
      <family val="2"/>
    </font>
    <font>
      <sz val="10"/>
      <name val="Calibri"/>
      <family val="2"/>
    </font>
    <font>
      <sz val="11"/>
      <color theme="1"/>
      <name val="Calibri"/>
      <family val="2"/>
    </font>
    <font>
      <b/>
      <sz val="10"/>
      <name val="Arial"/>
      <family val="2"/>
    </font>
    <font>
      <b/>
      <sz val="10"/>
      <color theme="1"/>
      <name val="Arial"/>
      <family val="2"/>
    </font>
    <font>
      <b/>
      <sz val="9"/>
      <color theme="1"/>
      <name val="Tahoma"/>
      <family val="2"/>
    </font>
    <font>
      <sz val="9"/>
      <name val="Tahoma"/>
      <family val="2"/>
    </font>
    <font>
      <sz val="9"/>
      <color theme="1"/>
      <name val="Tahoma"/>
      <family val="2"/>
    </font>
    <font>
      <b/>
      <sz val="9"/>
      <name val="Tahoma"/>
      <family val="2"/>
    </font>
    <font>
      <b/>
      <sz val="18"/>
      <color theme="1"/>
      <name val="Arial"/>
      <family val="2"/>
    </font>
    <font>
      <sz val="16"/>
      <color theme="1"/>
      <name val="Arial"/>
      <family val="2"/>
    </font>
    <font>
      <u/>
      <sz val="11"/>
      <color theme="10"/>
      <name val="Calibri"/>
      <family val="2"/>
      <scheme val="minor"/>
    </font>
    <font>
      <u/>
      <sz val="14"/>
      <color rgb="FF0070C0"/>
      <name val="Arial"/>
      <family val="2"/>
    </font>
    <font>
      <b/>
      <sz val="16"/>
      <color theme="1"/>
      <name val="Calibri"/>
      <family val="2"/>
      <scheme val="minor"/>
    </font>
    <font>
      <b/>
      <sz val="15"/>
      <color theme="1"/>
      <name val="Tahoma"/>
      <family val="2"/>
    </font>
    <font>
      <b/>
      <sz val="11"/>
      <color theme="1"/>
      <name val="Calibri"/>
      <family val="2"/>
    </font>
    <font>
      <sz val="11"/>
      <name val="Calibri"/>
      <family val="2"/>
    </font>
    <font>
      <sz val="10"/>
      <color theme="1"/>
      <name val="Calibri"/>
      <family val="2"/>
    </font>
    <font>
      <sz val="10"/>
      <color indexed="8"/>
      <name val="Calibri"/>
      <family val="2"/>
    </font>
    <font>
      <sz val="8"/>
      <name val="Arial"/>
      <family val="2"/>
    </font>
    <font>
      <b/>
      <u/>
      <sz val="11"/>
      <color theme="3"/>
      <name val="Calibri"/>
      <family val="2"/>
    </font>
    <font>
      <b/>
      <u/>
      <sz val="11"/>
      <name val="Calibri"/>
      <family val="2"/>
    </font>
    <font>
      <b/>
      <sz val="11"/>
      <name val="Calibri"/>
      <family val="2"/>
    </font>
    <font>
      <b/>
      <sz val="12"/>
      <color theme="1"/>
      <name val="Tahoma"/>
      <family val="2"/>
    </font>
  </fonts>
  <fills count="9">
    <fill>
      <patternFill patternType="none"/>
    </fill>
    <fill>
      <patternFill patternType="gray125"/>
    </fill>
    <fill>
      <patternFill patternType="solid">
        <fgColor theme="4" tint="0.39997558519241921"/>
        <bgColor theme="4" tint="0.79998168889431442"/>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bottom style="thin">
        <color theme="4" tint="0.3999755851924192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0" fontId="14" fillId="0" borderId="0" applyNumberFormat="0" applyFill="0" applyBorder="0" applyAlignment="0" applyProtection="0"/>
    <xf numFmtId="9" fontId="1" fillId="0" borderId="0" applyFont="0" applyFill="0" applyBorder="0" applyAlignment="0" applyProtection="0"/>
  </cellStyleXfs>
  <cellXfs count="124">
    <xf numFmtId="0" fontId="0" fillId="0" borderId="0" xfId="0"/>
    <xf numFmtId="3" fontId="0" fillId="0" borderId="0" xfId="0" applyNumberFormat="1"/>
    <xf numFmtId="3" fontId="3" fillId="0" borderId="0" xfId="0" applyNumberFormat="1" applyFont="1" applyAlignment="1">
      <alignment horizontal="center"/>
    </xf>
    <xf numFmtId="3" fontId="0" fillId="0" borderId="0" xfId="0" applyNumberFormat="1" applyAlignment="1">
      <alignment horizontal="center"/>
    </xf>
    <xf numFmtId="3" fontId="0" fillId="0" borderId="0" xfId="0" applyNumberFormat="1" applyAlignment="1">
      <alignment horizontal="left"/>
    </xf>
    <xf numFmtId="0" fontId="4" fillId="0" borderId="7" xfId="0" applyFont="1" applyBorder="1" applyProtection="1">
      <protection locked="0"/>
    </xf>
    <xf numFmtId="0" fontId="4" fillId="0" borderId="9" xfId="0" applyFont="1" applyBorder="1" applyProtection="1">
      <protection locked="0"/>
    </xf>
    <xf numFmtId="3" fontId="3" fillId="4" borderId="2" xfId="0" applyNumberFormat="1" applyFont="1" applyFill="1" applyBorder="1" applyAlignment="1">
      <alignment horizontal="center"/>
    </xf>
    <xf numFmtId="3" fontId="0" fillId="0" borderId="2" xfId="0" applyNumberFormat="1" applyBorder="1" applyAlignment="1">
      <alignment horizontal="left"/>
    </xf>
    <xf numFmtId="3" fontId="0" fillId="0" borderId="2" xfId="0" applyNumberFormat="1" applyBorder="1" applyAlignment="1">
      <alignment horizontal="center"/>
    </xf>
    <xf numFmtId="3" fontId="3" fillId="4" borderId="2" xfId="0" applyNumberFormat="1" applyFont="1" applyFill="1" applyBorder="1" applyAlignment="1">
      <alignment horizontal="left"/>
    </xf>
    <xf numFmtId="164" fontId="5" fillId="0" borderId="8" xfId="1" applyNumberFormat="1" applyFont="1" applyBorder="1" applyAlignment="1" applyProtection="1">
      <alignment horizontal="center"/>
      <protection locked="0"/>
    </xf>
    <xf numFmtId="0" fontId="0" fillId="0" borderId="2" xfId="0" applyBorder="1" applyAlignment="1">
      <alignment horizontal="left"/>
    </xf>
    <xf numFmtId="3" fontId="0" fillId="0" borderId="2" xfId="0" applyNumberFormat="1" applyBorder="1" applyAlignment="1">
      <alignment horizontal="center" vertical="center"/>
    </xf>
    <xf numFmtId="0" fontId="3" fillId="5" borderId="2" xfId="0" applyFont="1" applyFill="1" applyBorder="1" applyAlignment="1">
      <alignment horizontal="left"/>
    </xf>
    <xf numFmtId="0" fontId="9" fillId="0" borderId="2" xfId="0" applyFont="1" applyBorder="1" applyProtection="1">
      <protection locked="0"/>
    </xf>
    <xf numFmtId="164" fontId="10" fillId="0" borderId="2" xfId="1" applyNumberFormat="1" applyFont="1" applyBorder="1" applyAlignment="1" applyProtection="1">
      <alignment horizontal="center"/>
      <protection locked="0"/>
    </xf>
    <xf numFmtId="0" fontId="9" fillId="0" borderId="9" xfId="0" applyFont="1" applyBorder="1" applyProtection="1">
      <protection locked="0"/>
    </xf>
    <xf numFmtId="164" fontId="8" fillId="4" borderId="2" xfId="1" applyNumberFormat="1" applyFont="1" applyFill="1" applyBorder="1" applyAlignment="1" applyProtection="1">
      <alignment horizontal="center"/>
      <protection locked="0"/>
    </xf>
    <xf numFmtId="0" fontId="9" fillId="0" borderId="7" xfId="0" applyFont="1" applyBorder="1" applyProtection="1">
      <protection locked="0"/>
    </xf>
    <xf numFmtId="3" fontId="0" fillId="0" borderId="3" xfId="0" applyNumberFormat="1" applyBorder="1" applyAlignment="1">
      <alignment horizontal="left"/>
    </xf>
    <xf numFmtId="3" fontId="0" fillId="0" borderId="0" xfId="0" applyNumberFormat="1" applyAlignment="1">
      <alignment horizontal="center" vertical="center"/>
    </xf>
    <xf numFmtId="0" fontId="1" fillId="0" borderId="0" xfId="2" applyProtection="1">
      <protection locked="0"/>
    </xf>
    <xf numFmtId="0" fontId="12" fillId="4" borderId="13" xfId="2" applyFont="1" applyFill="1" applyBorder="1" applyAlignment="1" applyProtection="1">
      <alignment horizontal="center"/>
      <protection locked="0"/>
    </xf>
    <xf numFmtId="0" fontId="13" fillId="0" borderId="14" xfId="2" applyFont="1" applyBorder="1" applyAlignment="1" applyProtection="1">
      <alignment horizontal="center" wrapText="1"/>
      <protection locked="0"/>
    </xf>
    <xf numFmtId="0" fontId="15" fillId="0" borderId="15" xfId="3" applyFont="1" applyBorder="1"/>
    <xf numFmtId="0" fontId="13" fillId="0" borderId="9" xfId="2" applyFont="1" applyBorder="1" applyAlignment="1" applyProtection="1">
      <alignment horizontal="center" wrapText="1"/>
      <protection locked="0"/>
    </xf>
    <xf numFmtId="0" fontId="15" fillId="0" borderId="16" xfId="3" applyFont="1" applyBorder="1" applyProtection="1">
      <protection locked="0"/>
    </xf>
    <xf numFmtId="0" fontId="15" fillId="0" borderId="17" xfId="3" applyFont="1" applyBorder="1" applyProtection="1">
      <protection locked="0"/>
    </xf>
    <xf numFmtId="0" fontId="0" fillId="7" borderId="2" xfId="0" applyFill="1" applyBorder="1"/>
    <xf numFmtId="0" fontId="18" fillId="8" borderId="18" xfId="0" applyFont="1" applyFill="1" applyBorder="1" applyAlignment="1" applyProtection="1">
      <alignment horizontal="center" vertical="center" wrapText="1"/>
      <protection locked="0"/>
    </xf>
    <xf numFmtId="0" fontId="5" fillId="0" borderId="14" xfId="0" applyFont="1" applyBorder="1" applyProtection="1">
      <protection locked="0"/>
    </xf>
    <xf numFmtId="0" fontId="19" fillId="0" borderId="1" xfId="0" applyFont="1" applyBorder="1" applyAlignment="1" applyProtection="1">
      <alignment horizontal="center"/>
      <protection locked="0"/>
    </xf>
    <xf numFmtId="0" fontId="5" fillId="0" borderId="9" xfId="0" applyFont="1" applyBorder="1" applyProtection="1">
      <protection locked="0"/>
    </xf>
    <xf numFmtId="0" fontId="19" fillId="0" borderId="2" xfId="0" applyFont="1" applyBorder="1" applyAlignment="1" applyProtection="1">
      <alignment horizontal="center"/>
      <protection locked="0"/>
    </xf>
    <xf numFmtId="0" fontId="20" fillId="0" borderId="19" xfId="0" applyFont="1" applyBorder="1" applyAlignment="1" applyProtection="1">
      <alignment horizontal="left" vertical="center" wrapText="1"/>
      <protection locked="0"/>
    </xf>
    <xf numFmtId="0" fontId="18" fillId="4" borderId="10" xfId="0" applyFont="1" applyFill="1" applyBorder="1" applyAlignment="1" applyProtection="1">
      <alignment horizontal="center" vertical="center" wrapText="1"/>
      <protection locked="0"/>
    </xf>
    <xf numFmtId="0" fontId="18" fillId="4" borderId="21" xfId="0" applyFont="1" applyFill="1" applyBorder="1" applyAlignment="1" applyProtection="1">
      <alignment horizontal="center"/>
      <protection locked="0"/>
    </xf>
    <xf numFmtId="0" fontId="0" fillId="0" borderId="0" xfId="0" applyAlignment="1"/>
    <xf numFmtId="0" fontId="5" fillId="0" borderId="0" xfId="0" applyFont="1" applyBorder="1" applyProtection="1">
      <protection locked="0"/>
    </xf>
    <xf numFmtId="0" fontId="5" fillId="0" borderId="0" xfId="0" applyFont="1" applyProtection="1">
      <protection locked="0"/>
    </xf>
    <xf numFmtId="0" fontId="0" fillId="0" borderId="0" xfId="0" applyProtection="1">
      <protection locked="0"/>
    </xf>
    <xf numFmtId="0" fontId="22" fillId="0" borderId="0" xfId="0" applyFont="1" applyAlignment="1" applyProtection="1">
      <protection locked="0"/>
    </xf>
    <xf numFmtId="3" fontId="3" fillId="0" borderId="2" xfId="0" applyNumberFormat="1" applyFont="1" applyBorder="1" applyAlignment="1">
      <alignment horizontal="center"/>
    </xf>
    <xf numFmtId="3" fontId="0" fillId="0" borderId="0" xfId="0" applyNumberFormat="1" applyBorder="1" applyAlignment="1">
      <alignment horizontal="left"/>
    </xf>
    <xf numFmtId="3" fontId="0" fillId="0" borderId="0" xfId="0" applyNumberFormat="1" applyBorder="1" applyAlignment="1">
      <alignment horizontal="center"/>
    </xf>
    <xf numFmtId="3" fontId="3" fillId="0" borderId="0" xfId="0" applyNumberFormat="1" applyFont="1" applyBorder="1" applyAlignment="1">
      <alignment horizontal="center"/>
    </xf>
    <xf numFmtId="3" fontId="3" fillId="0" borderId="3" xfId="0" applyNumberFormat="1" applyFont="1" applyBorder="1" applyAlignment="1">
      <alignment horizontal="left"/>
    </xf>
    <xf numFmtId="164" fontId="18" fillId="4" borderId="8" xfId="1" applyNumberFormat="1" applyFont="1" applyFill="1" applyBorder="1" applyAlignment="1" applyProtection="1">
      <alignment horizontal="center"/>
      <protection locked="0"/>
    </xf>
    <xf numFmtId="0" fontId="4" fillId="0" borderId="2" xfId="0" applyFont="1" applyBorder="1" applyProtection="1">
      <protection locked="0"/>
    </xf>
    <xf numFmtId="0" fontId="6" fillId="4" borderId="2" xfId="0" applyFont="1" applyFill="1" applyBorder="1" applyProtection="1">
      <protection locked="0"/>
    </xf>
    <xf numFmtId="0" fontId="7" fillId="4" borderId="2" xfId="0" applyFont="1" applyFill="1" applyBorder="1" applyAlignment="1">
      <alignment horizontal="left"/>
    </xf>
    <xf numFmtId="0" fontId="3" fillId="0" borderId="0" xfId="0" applyFont="1" applyAlignment="1">
      <alignment horizontal="center"/>
    </xf>
    <xf numFmtId="0" fontId="0" fillId="0" borderId="0" xfId="0" applyBorder="1"/>
    <xf numFmtId="0" fontId="3" fillId="4" borderId="2" xfId="0" applyFont="1" applyFill="1" applyBorder="1" applyAlignment="1">
      <alignment horizontal="center"/>
    </xf>
    <xf numFmtId="0" fontId="3" fillId="2" borderId="2" xfId="0" applyFont="1" applyFill="1" applyBorder="1" applyAlignment="1">
      <alignment horizontal="center"/>
    </xf>
    <xf numFmtId="0" fontId="11" fillId="4" borderId="2" xfId="0" applyFont="1" applyFill="1" applyBorder="1" applyProtection="1">
      <protection locked="0"/>
    </xf>
    <xf numFmtId="0" fontId="8" fillId="4" borderId="2" xfId="0" applyFont="1" applyFill="1" applyBorder="1" applyAlignment="1">
      <alignment horizontal="left"/>
    </xf>
    <xf numFmtId="3" fontId="3" fillId="0" borderId="0" xfId="0" applyNumberFormat="1" applyFont="1" applyAlignment="1">
      <alignment horizontal="center" vertical="center" wrapText="1"/>
    </xf>
    <xf numFmtId="3" fontId="3" fillId="2" borderId="8" xfId="0" applyNumberFormat="1" applyFont="1" applyFill="1" applyBorder="1" applyAlignment="1">
      <alignment horizontal="center" vertical="center"/>
    </xf>
    <xf numFmtId="3" fontId="3" fillId="4" borderId="2" xfId="0" applyNumberFormat="1" applyFont="1" applyFill="1" applyBorder="1" applyAlignment="1">
      <alignment horizontal="center" vertical="center" wrapText="1"/>
    </xf>
    <xf numFmtId="0" fontId="0" fillId="0" borderId="0" xfId="0" applyFill="1"/>
    <xf numFmtId="0" fontId="0" fillId="0" borderId="0" xfId="0" applyFill="1" applyBorder="1"/>
    <xf numFmtId="0" fontId="3" fillId="0" borderId="0" xfId="0" applyFont="1" applyFill="1" applyBorder="1" applyAlignment="1">
      <alignment horizontal="center" vertical="center"/>
    </xf>
    <xf numFmtId="3" fontId="3" fillId="4" borderId="3" xfId="0" applyNumberFormat="1" applyFont="1" applyFill="1" applyBorder="1" applyAlignment="1">
      <alignment horizontal="left"/>
    </xf>
    <xf numFmtId="3" fontId="3" fillId="2" borderId="2" xfId="0" applyNumberFormat="1" applyFont="1" applyFill="1" applyBorder="1" applyAlignment="1">
      <alignment horizontal="left"/>
    </xf>
    <xf numFmtId="3" fontId="3" fillId="2" borderId="2" xfId="0" applyNumberFormat="1" applyFont="1" applyFill="1" applyBorder="1" applyAlignment="1">
      <alignment horizontal="center"/>
    </xf>
    <xf numFmtId="3" fontId="3" fillId="4" borderId="2" xfId="0" applyNumberFormat="1" applyFont="1" applyFill="1" applyBorder="1" applyAlignment="1">
      <alignment horizontal="center" vertical="center"/>
    </xf>
    <xf numFmtId="0" fontId="9" fillId="0" borderId="19" xfId="0" applyFont="1" applyBorder="1" applyProtection="1">
      <protection locked="0"/>
    </xf>
    <xf numFmtId="0" fontId="3" fillId="0" borderId="0" xfId="0" applyFont="1" applyFill="1" applyBorder="1" applyAlignment="1">
      <alignment horizontal="center"/>
    </xf>
    <xf numFmtId="3" fontId="3" fillId="4" borderId="8" xfId="0" applyNumberFormat="1" applyFont="1" applyFill="1" applyBorder="1" applyAlignment="1">
      <alignment horizontal="center" vertical="center" wrapText="1"/>
    </xf>
    <xf numFmtId="3" fontId="3" fillId="0" borderId="22" xfId="0" applyNumberFormat="1" applyFont="1" applyFill="1" applyBorder="1" applyAlignment="1">
      <alignment horizontal="center"/>
    </xf>
    <xf numFmtId="3" fontId="3" fillId="4" borderId="3" xfId="0" applyNumberFormat="1" applyFont="1" applyFill="1" applyBorder="1" applyAlignment="1">
      <alignment horizontal="center"/>
    </xf>
    <xf numFmtId="164" fontId="10" fillId="0" borderId="20" xfId="1" applyNumberFormat="1" applyFont="1" applyBorder="1" applyAlignment="1" applyProtection="1">
      <alignment horizontal="center"/>
      <protection locked="0"/>
    </xf>
    <xf numFmtId="0" fontId="9" fillId="0" borderId="8" xfId="0" applyFont="1" applyBorder="1" applyProtection="1">
      <protection locked="0"/>
    </xf>
    <xf numFmtId="164" fontId="10" fillId="0" borderId="8" xfId="1" applyNumberFormat="1" applyFont="1" applyBorder="1" applyAlignment="1" applyProtection="1">
      <alignment horizontal="center"/>
      <protection locked="0"/>
    </xf>
    <xf numFmtId="0" fontId="7" fillId="3" borderId="20" xfId="0" applyFont="1" applyFill="1" applyBorder="1" applyAlignment="1">
      <alignment horizontal="center"/>
    </xf>
    <xf numFmtId="0" fontId="19" fillId="0" borderId="20" xfId="0" applyFont="1" applyBorder="1" applyAlignment="1" applyProtection="1">
      <alignment horizontal="center" vertical="center"/>
      <protection locked="0"/>
    </xf>
    <xf numFmtId="9" fontId="19" fillId="0" borderId="2" xfId="4" applyFont="1" applyBorder="1" applyAlignment="1" applyProtection="1">
      <alignment horizontal="center"/>
      <protection locked="0"/>
    </xf>
    <xf numFmtId="9" fontId="18" fillId="4" borderId="13" xfId="1" applyFont="1" applyFill="1" applyBorder="1" applyAlignment="1" applyProtection="1">
      <alignment horizontal="center"/>
      <protection locked="0"/>
    </xf>
    <xf numFmtId="9" fontId="19" fillId="0" borderId="8" xfId="4" applyFont="1" applyBorder="1" applyAlignment="1" applyProtection="1">
      <alignment horizontal="center"/>
      <protection locked="0"/>
    </xf>
    <xf numFmtId="0" fontId="18" fillId="8" borderId="13" xfId="0" applyFont="1" applyFill="1" applyBorder="1" applyAlignment="1" applyProtection="1">
      <alignment horizontal="center" vertical="center" wrapText="1"/>
      <protection locked="0"/>
    </xf>
    <xf numFmtId="9" fontId="19" fillId="0" borderId="20" xfId="4" applyFont="1" applyBorder="1" applyAlignment="1" applyProtection="1">
      <alignment horizontal="center" vertical="center"/>
      <protection locked="0"/>
    </xf>
    <xf numFmtId="0" fontId="25" fillId="4" borderId="2" xfId="3" applyFont="1" applyFill="1" applyBorder="1" applyAlignment="1" applyProtection="1">
      <alignment horizontal="center" vertical="center"/>
      <protection locked="0"/>
    </xf>
    <xf numFmtId="0" fontId="26" fillId="0" borderId="0" xfId="0" applyFont="1" applyFill="1" applyAlignment="1"/>
    <xf numFmtId="0" fontId="12" fillId="4" borderId="4" xfId="2" applyFont="1" applyFill="1" applyBorder="1" applyAlignment="1" applyProtection="1">
      <alignment horizontal="center"/>
      <protection locked="0"/>
    </xf>
    <xf numFmtId="0" fontId="1" fillId="4" borderId="6" xfId="2" applyFill="1" applyBorder="1" applyAlignment="1" applyProtection="1">
      <alignment horizontal="center"/>
      <protection locked="0"/>
    </xf>
    <xf numFmtId="0" fontId="12" fillId="6" borderId="4" xfId="2" applyFont="1" applyFill="1" applyBorder="1" applyAlignment="1" applyProtection="1">
      <alignment horizontal="center"/>
      <protection locked="0"/>
    </xf>
    <xf numFmtId="0" fontId="12" fillId="6" borderId="6" xfId="2" applyFont="1" applyFill="1" applyBorder="1" applyAlignment="1" applyProtection="1">
      <alignment horizontal="center"/>
      <protection locked="0"/>
    </xf>
    <xf numFmtId="0" fontId="16" fillId="0" borderId="2" xfId="0" applyFont="1" applyFill="1" applyBorder="1" applyAlignment="1" applyProtection="1">
      <alignment horizontal="center"/>
      <protection locked="0"/>
    </xf>
    <xf numFmtId="0" fontId="5" fillId="0" borderId="0" xfId="0" applyFont="1" applyBorder="1" applyAlignment="1" applyProtection="1">
      <alignment horizontal="center" wrapText="1"/>
      <protection locked="0"/>
    </xf>
    <xf numFmtId="0" fontId="18"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0" xfId="0" applyFont="1" applyBorder="1" applyAlignment="1" applyProtection="1">
      <alignment horizontal="left" vertical="center" wrapText="1"/>
      <protection locked="0"/>
    </xf>
    <xf numFmtId="0" fontId="17" fillId="4" borderId="4" xfId="0" applyFont="1" applyFill="1" applyBorder="1" applyAlignment="1" applyProtection="1">
      <alignment horizontal="center" wrapText="1"/>
      <protection locked="0"/>
    </xf>
    <xf numFmtId="0" fontId="17" fillId="4" borderId="5" xfId="0" applyFont="1" applyFill="1" applyBorder="1" applyAlignment="1" applyProtection="1">
      <alignment horizontal="center" wrapText="1"/>
      <protection locked="0"/>
    </xf>
    <xf numFmtId="0" fontId="17" fillId="4" borderId="6" xfId="0" applyFont="1" applyFill="1" applyBorder="1" applyAlignment="1" applyProtection="1">
      <alignment horizontal="center" wrapText="1"/>
      <protection locked="0"/>
    </xf>
    <xf numFmtId="0" fontId="5" fillId="5" borderId="4" xfId="0" applyFont="1" applyFill="1" applyBorder="1" applyAlignment="1" applyProtection="1">
      <alignment horizontal="center" vertical="top" wrapText="1"/>
      <protection locked="0"/>
    </xf>
    <xf numFmtId="0" fontId="5" fillId="5" borderId="5" xfId="0" applyFont="1" applyFill="1" applyBorder="1" applyAlignment="1" applyProtection="1">
      <alignment horizontal="center" vertical="top" wrapText="1"/>
      <protection locked="0"/>
    </xf>
    <xf numFmtId="0" fontId="5" fillId="5" borderId="6" xfId="0" applyFont="1" applyFill="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26" fillId="4" borderId="2" xfId="0" applyFont="1" applyFill="1" applyBorder="1" applyAlignment="1">
      <alignment horizontal="center"/>
    </xf>
    <xf numFmtId="0" fontId="3" fillId="4" borderId="5" xfId="0" applyFont="1" applyFill="1" applyBorder="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23" fillId="7" borderId="2" xfId="3" applyFont="1" applyFill="1" applyBorder="1" applyAlignment="1" applyProtection="1">
      <alignment horizontal="center" vertical="center"/>
      <protection locked="0"/>
    </xf>
    <xf numFmtId="0" fontId="24" fillId="7" borderId="2" xfId="3" applyFont="1" applyFill="1" applyBorder="1" applyAlignment="1" applyProtection="1">
      <alignment horizontal="center" vertical="center"/>
      <protection locked="0"/>
    </xf>
    <xf numFmtId="3" fontId="3" fillId="2" borderId="8" xfId="0"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0" fontId="23" fillId="7" borderId="20" xfId="3" applyFont="1" applyFill="1" applyBorder="1" applyAlignment="1" applyProtection="1">
      <alignment horizontal="center" vertical="center"/>
      <protection locked="0"/>
    </xf>
    <xf numFmtId="0" fontId="23" fillId="7" borderId="8" xfId="3" applyFont="1" applyFill="1" applyBorder="1" applyAlignment="1" applyProtection="1">
      <alignment horizontal="center" vertical="center"/>
      <protection locked="0"/>
    </xf>
    <xf numFmtId="0" fontId="3" fillId="4" borderId="11" xfId="0" applyFont="1" applyFill="1" applyBorder="1" applyAlignment="1" applyProtection="1">
      <alignment horizontal="center" wrapText="1"/>
      <protection locked="0"/>
    </xf>
    <xf numFmtId="0" fontId="3" fillId="4" borderId="0" xfId="0" applyFont="1" applyFill="1" applyBorder="1" applyAlignment="1" applyProtection="1">
      <alignment horizontal="center" wrapText="1"/>
      <protection locked="0"/>
    </xf>
    <xf numFmtId="0" fontId="8" fillId="4" borderId="12" xfId="0" applyFont="1" applyFill="1" applyBorder="1" applyAlignment="1">
      <alignment horizontal="center"/>
    </xf>
    <xf numFmtId="0" fontId="8" fillId="4" borderId="2" xfId="0" applyFont="1" applyFill="1" applyBorder="1" applyAlignment="1">
      <alignment horizontal="center"/>
    </xf>
    <xf numFmtId="0" fontId="23" fillId="7" borderId="2" xfId="3" applyFont="1" applyFill="1" applyBorder="1" applyAlignment="1" applyProtection="1">
      <alignment horizontal="center" vertical="center" wrapText="1"/>
      <protection locked="0"/>
    </xf>
    <xf numFmtId="0" fontId="25" fillId="4" borderId="3" xfId="3" applyFont="1" applyFill="1" applyBorder="1" applyAlignment="1" applyProtection="1">
      <alignment horizontal="center" vertical="center"/>
      <protection locked="0"/>
    </xf>
    <xf numFmtId="0" fontId="25" fillId="4" borderId="23" xfId="3" applyFont="1" applyFill="1" applyBorder="1" applyAlignment="1" applyProtection="1">
      <alignment horizontal="center" vertical="center"/>
      <protection locked="0"/>
    </xf>
    <xf numFmtId="0" fontId="25" fillId="4" borderId="24" xfId="3" applyFont="1" applyFill="1" applyBorder="1" applyAlignment="1" applyProtection="1">
      <alignment horizontal="center" vertical="center"/>
      <protection locked="0"/>
    </xf>
    <xf numFmtId="0" fontId="4" fillId="0" borderId="8" xfId="0" applyFont="1" applyBorder="1" applyProtection="1">
      <protection locked="0"/>
    </xf>
    <xf numFmtId="0" fontId="3" fillId="4" borderId="4" xfId="0" applyFont="1" applyFill="1" applyBorder="1" applyAlignment="1" applyProtection="1">
      <alignment horizontal="center" wrapText="1"/>
      <protection locked="0"/>
    </xf>
  </cellXfs>
  <cellStyles count="5">
    <cellStyle name="Hipervínculo" xfId="3" builtinId="8"/>
    <cellStyle name="Normal" xfId="0" builtinId="0"/>
    <cellStyle name="Normal 2" xfId="2" xr:uid="{00000000-0005-0000-0000-000002000000}"/>
    <cellStyle name="Porcentaje" xfId="1" builtinId="5"/>
    <cellStyle name="Porcentaje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587919620283683"/>
          <c:y val="1.742919389978213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717663507495647"/>
          <c:y val="0.16464245220468518"/>
          <c:w val="0.76067352513411712"/>
          <c:h val="0.74545351113621994"/>
        </c:manualLayout>
      </c:layout>
      <c:pie3DChart>
        <c:varyColors val="1"/>
        <c:ser>
          <c:idx val="0"/>
          <c:order val="0"/>
          <c:tx>
            <c:strRef>
              <c:f>COBERTURA!$D$4</c:f>
              <c:strCache>
                <c:ptCount val="1"/>
                <c:pt idx="0">
                  <c:v>% COBERTURA</c:v>
                </c:pt>
              </c:strCache>
            </c:strRef>
          </c:tx>
          <c:explosion val="25"/>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0-20D5-4172-996A-A8D283323CE8}"/>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20D5-4172-996A-A8D283323CE8}"/>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2-20D5-4172-996A-A8D283323CE8}"/>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20D5-4172-996A-A8D283323CE8}"/>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4-20D5-4172-996A-A8D283323CE8}"/>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20D5-4172-996A-A8D283323CE8}"/>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6-20D5-4172-996A-A8D283323CE8}"/>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20D5-4172-996A-A8D283323CE8}"/>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8-20D5-4172-996A-A8D283323CE8}"/>
              </c:ext>
            </c:extLst>
          </c:dPt>
          <c:dLbls>
            <c:dLbl>
              <c:idx val="1"/>
              <c:tx>
                <c:rich>
                  <a:bodyPr/>
                  <a:lstStyle/>
                  <a:p>
                    <a:fld id="{5E11A0F7-36FC-4580-8210-EC83C7D885A6}" type="CATEGORYNAME">
                      <a:rPr lang="en-US" b="1"/>
                      <a:pPr/>
                      <a:t>[NOMBRE DE CATEGORÍA]</a:t>
                    </a:fld>
                    <a:r>
                      <a:rPr lang="en-US" b="1" baseline="0"/>
                      <a:t>; </a:t>
                    </a:r>
                    <a:fld id="{A0E6E37F-1C62-47AE-9F73-3F65FF4914A4}" type="VALUE">
                      <a:rPr lang="en-US" b="1" baseline="0"/>
                      <a:pPr/>
                      <a:t>[VALOR]</a:t>
                    </a:fld>
                    <a:endParaRPr lang="en-US" b="1"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0D5-4172-996A-A8D283323CE8}"/>
                </c:ext>
              </c:extLst>
            </c:dLbl>
            <c:dLbl>
              <c:idx val="2"/>
              <c:layout>
                <c:manualLayout>
                  <c:x val="-1.3177442051706643E-3"/>
                  <c:y val="-0.1004536851194254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D5-4172-996A-A8D283323CE8}"/>
                </c:ext>
              </c:extLst>
            </c:dLbl>
            <c:dLbl>
              <c:idx val="3"/>
              <c:layout>
                <c:manualLayout>
                  <c:x val="-7.3528981337280669E-4"/>
                  <c:y val="-6.07313628280125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D5-4172-996A-A8D283323CE8}"/>
                </c:ext>
              </c:extLst>
            </c:dLbl>
            <c:dLbl>
              <c:idx val="4"/>
              <c:layout>
                <c:manualLayout>
                  <c:x val="-4.7118964004975873E-2"/>
                  <c:y val="-1.080495656997123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D5-4172-996A-A8D283323CE8}"/>
                </c:ext>
              </c:extLst>
            </c:dLbl>
            <c:dLbl>
              <c:idx val="5"/>
              <c:layout>
                <c:manualLayout>
                  <c:x val="-7.1500465237271008E-2"/>
                  <c:y val="-6.9007942634621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D5-4172-996A-A8D283323CE8}"/>
                </c:ext>
              </c:extLst>
            </c:dLbl>
            <c:dLbl>
              <c:idx val="6"/>
              <c:layout>
                <c:manualLayout>
                  <c:x val="1.0910364285785736E-2"/>
                  <c:y val="-6.9816272965879264E-2"/>
                </c:manualLayout>
              </c:layout>
              <c:tx>
                <c:rich>
                  <a:bodyPr/>
                  <a:lstStyle/>
                  <a:p>
                    <a:fld id="{63EB2CD3-834B-4D07-8800-266293178803}" type="CATEGORYNAME">
                      <a:rPr lang="en-US" b="1"/>
                      <a:pPr/>
                      <a:t>[NOMBRE DE CATEGORÍA]</a:t>
                    </a:fld>
                    <a:r>
                      <a:rPr lang="en-US" b="1" baseline="0"/>
                      <a:t>; </a:t>
                    </a:r>
                    <a:fld id="{42CA44D0-B868-4627-AEF2-367F73DEF92B}" type="VALUE">
                      <a:rPr lang="en-US" b="1" baseline="0"/>
                      <a:pPr/>
                      <a:t>[VALOR]</a:t>
                    </a:fld>
                    <a:endParaRPr lang="en-US" b="1"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0D5-4172-996A-A8D283323CE8}"/>
                </c:ext>
              </c:extLst>
            </c:dLbl>
            <c:dLbl>
              <c:idx val="8"/>
              <c:layout>
                <c:manualLayout>
                  <c:x val="-2.2831407885037992E-2"/>
                  <c:y val="9.5807958645692092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0D5-4172-996A-A8D283323CE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lumMod val="85000"/>
                      </a:schemeClr>
                    </a:solidFill>
                    <a:latin typeface="+mn-lt"/>
                    <a:ea typeface="+mn-ea"/>
                    <a:cs typeface="+mn-cs"/>
                  </a:defRPr>
                </a:pPr>
                <a:endParaRPr lang="es-CO"/>
              </a:p>
            </c:txPr>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COBERTURA!$A$5:$A$13</c:f>
              <c:strCache>
                <c:ptCount val="9"/>
                <c:pt idx="0">
                  <c:v>TRANSPORTE AÉREO PASAJEROS REGULAR NACIONAL</c:v>
                </c:pt>
                <c:pt idx="1">
                  <c:v>TRANSPORTE AÉREO PASAJEROS REGULAR INTERNACIONAL</c:v>
                </c:pt>
                <c:pt idx="2">
                  <c:v>TRANSPORTE AÉREO CARGA NACIONAL</c:v>
                </c:pt>
                <c:pt idx="3">
                  <c:v>TRANSPORTE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COBERTURA!$D$5:$D$13</c:f>
              <c:numCache>
                <c:formatCode>0%</c:formatCode>
                <c:ptCount val="9"/>
                <c:pt idx="0">
                  <c:v>0.8571428571428571</c:v>
                </c:pt>
                <c:pt idx="1">
                  <c:v>0.7857142857142857</c:v>
                </c:pt>
                <c:pt idx="2">
                  <c:v>0.83333333333333337</c:v>
                </c:pt>
                <c:pt idx="3">
                  <c:v>0.54545454545454541</c:v>
                </c:pt>
                <c:pt idx="4">
                  <c:v>1</c:v>
                </c:pt>
                <c:pt idx="5">
                  <c:v>1</c:v>
                </c:pt>
                <c:pt idx="6">
                  <c:v>0.87037037037037035</c:v>
                </c:pt>
                <c:pt idx="7">
                  <c:v>1</c:v>
                </c:pt>
                <c:pt idx="8">
                  <c:v>0.94444444444444442</c:v>
                </c:pt>
              </c:numCache>
            </c:numRef>
          </c:val>
          <c:extLst>
            <c:ext xmlns:c16="http://schemas.microsoft.com/office/drawing/2014/chart" uri="{C3380CC4-5D6E-409C-BE32-E72D297353CC}">
              <c16:uniqueId val="{00000009-20D5-4172-996A-A8D283323CE8}"/>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A42A404-B2A4-43B0-8850-C05E574B7BE6}" type="presOf" srcId="{68F7D726-AF0A-4AF7-9546-A7EDBD1F3B11}" destId="{96B3249A-9A0B-43AB-8EDB-F95E519C1FB5}" srcOrd="0" destOrd="0" presId="urn:microsoft.com/office/officeart/2005/8/layout/arrow6"/>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D3BFB3CE-2905-4DD3-8121-2E93B91E072D}" type="presOf" srcId="{E74D16AB-5F8F-4E8F-BC84-5572B0FB785A}" destId="{6C04C486-E73C-44D2-8447-1F2617F66B56}" srcOrd="0" destOrd="0" presId="urn:microsoft.com/office/officeart/2005/8/layout/arrow6"/>
    <dgm:cxn modelId="{9ED53EE4-B171-4636-9D99-1391B42ECD4C}" type="presOf" srcId="{68F7D726-AF0A-4AF7-9546-A7EDBD1F3B11}" destId="{96B3249A-9A0B-43AB-8EDB-F95E519C1FB5}"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A972822E-36EE-4DAC-84C3-99917CE43510}" type="presOf" srcId="{0F8C2BCC-AA10-4984-8155-700AB3494C7E}" destId="{10ABE0D2-B663-4ECD-81F0-F5199053308E}" srcOrd="0" destOrd="0" presId="urn:microsoft.com/office/officeart/2005/8/layout/arrow6"/>
    <dgm:cxn modelId="{28CFF940-33A4-467A-9839-0471E482556F}"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26244"/>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39591"/>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39591"/>
        <a:ext cx="534352" cy="317373"/>
      </dsp:txXfrm>
    </dsp:sp>
    <dsp:sp modelId="{96B3249A-9A0B-43AB-8EDB-F95E519C1FB5}">
      <dsp:nvSpPr>
        <dsp:cNvPr id="0" name=""/>
        <dsp:cNvSpPr/>
      </dsp:nvSpPr>
      <dsp:spPr>
        <a:xfrm>
          <a:off x="809625" y="643223"/>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43223"/>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35756"/>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49104"/>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49104"/>
        <a:ext cx="534352" cy="317373"/>
      </dsp:txXfrm>
    </dsp:sp>
    <dsp:sp modelId="{96B3249A-9A0B-43AB-8EDB-F95E519C1FB5}">
      <dsp:nvSpPr>
        <dsp:cNvPr id="0" name=""/>
        <dsp:cNvSpPr/>
      </dsp:nvSpPr>
      <dsp:spPr>
        <a:xfrm>
          <a:off x="809625" y="552736"/>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2736"/>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285485"/>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398833"/>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398833"/>
        <a:ext cx="534352" cy="317373"/>
      </dsp:txXfrm>
    </dsp:sp>
    <dsp:sp modelId="{96B3249A-9A0B-43AB-8EDB-F95E519C1FB5}">
      <dsp:nvSpPr>
        <dsp:cNvPr id="0" name=""/>
        <dsp:cNvSpPr/>
      </dsp:nvSpPr>
      <dsp:spPr>
        <a:xfrm>
          <a:off x="809625" y="502465"/>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02465"/>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CONTENIDO!A1"/><Relationship Id="rId1" Type="http://schemas.openxmlformats.org/officeDocument/2006/relationships/chart" Target="../charts/chart1.xml"/><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diagramLayout" Target="../diagrams/layout3.xml"/><Relationship Id="rId7" Type="http://schemas.openxmlformats.org/officeDocument/2006/relationships/image" Target="../media/image1.png"/><Relationship Id="rId2" Type="http://schemas.openxmlformats.org/officeDocument/2006/relationships/diagramData" Target="../diagrams/data3.xml"/><Relationship Id="rId1" Type="http://schemas.openxmlformats.org/officeDocument/2006/relationships/hyperlink" Target="#CONTENIDO!A1"/><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11</xdr:row>
      <xdr:rowOff>42863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428624</xdr:colOff>
      <xdr:row>1</xdr:row>
      <xdr:rowOff>19050</xdr:rowOff>
    </xdr:from>
    <xdr:to>
      <xdr:col>14</xdr:col>
      <xdr:colOff>666750</xdr:colOff>
      <xdr:row>18</xdr:row>
      <xdr:rowOff>47625</xdr:rowOff>
    </xdr:to>
    <xdr:graphicFrame macro="">
      <xdr:nvGraphicFramePr>
        <xdr:cNvPr id="2" name="3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714375</xdr:colOff>
      <xdr:row>1</xdr:row>
      <xdr:rowOff>28575</xdr:rowOff>
    </xdr:from>
    <xdr:to>
      <xdr:col>17</xdr:col>
      <xdr:colOff>47625</xdr:colOff>
      <xdr:row>5</xdr:row>
      <xdr:rowOff>157163</xdr:rowOff>
    </xdr:to>
    <xdr:graphicFrame macro="">
      <xdr:nvGraphicFramePr>
        <xdr:cNvPr id="3" name="Diagrama 2">
          <a:hlinkClick xmlns:r="http://schemas.openxmlformats.org/officeDocument/2006/relationships" r:id="rId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xdr:colOff>
      <xdr:row>29</xdr:row>
      <xdr:rowOff>76200</xdr:rowOff>
    </xdr:from>
    <xdr:to>
      <xdr:col>11</xdr:col>
      <xdr:colOff>742950</xdr:colOff>
      <xdr:row>42</xdr:row>
      <xdr:rowOff>47625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5010149" y="4772025"/>
          <a:ext cx="6086476" cy="207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variación del </a:t>
          </a:r>
          <a:r>
            <a:rPr lang="es-CO" sz="1100" u="sng" baseline="0">
              <a:solidFill>
                <a:schemeClr val="dk1"/>
              </a:solidFill>
              <a:effectLst/>
              <a:latin typeface="+mn-lt"/>
              <a:ea typeface="+mn-ea"/>
              <a:cs typeface="+mn-cs"/>
            </a:rPr>
            <a:t> 13</a:t>
          </a:r>
          <a:r>
            <a:rPr lang="es-CO" sz="1100" u="sng">
              <a:solidFill>
                <a:schemeClr val="dk1"/>
              </a:solidFill>
              <a:effectLst/>
              <a:latin typeface="+mn-lt"/>
              <a:ea typeface="+mn-ea"/>
              <a:cs typeface="+mn-cs"/>
            </a:rPr>
            <a:t>% en relación al II semestre del 2017</a:t>
          </a:r>
          <a:endParaRPr lang="es-CO" sz="1100">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u="sng">
              <a:solidFill>
                <a:schemeClr val="dk1"/>
              </a:solidFill>
              <a:effectLst/>
              <a:latin typeface="+mn-lt"/>
              <a:ea typeface="+mn-ea"/>
              <a:cs typeface="+mn-cs"/>
            </a:rPr>
            <a:t>COSTOS 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representan el 73% de los costos totales y tuvierón una variación del 11% comparada con el II semestre de 2017.</a:t>
          </a:r>
          <a:r>
            <a:rPr lang="es-CO" sz="1100" baseline="0">
              <a:solidFill>
                <a:schemeClr val="dk1"/>
              </a:solidFill>
              <a:effectLst/>
              <a:latin typeface="+mn-lt"/>
              <a:ea typeface="+mn-ea"/>
              <a:cs typeface="+mn-cs"/>
            </a:rPr>
            <a:t> Los costos de Tripulación y seguros presentaron un incremento del 55% y el 46.5% respectivamente en comparacion con el periodo de 2017. E</a:t>
          </a:r>
          <a:r>
            <a:rPr lang="es-CO" sz="1100">
              <a:solidFill>
                <a:schemeClr val="dk1"/>
              </a:solidFill>
              <a:effectLst/>
              <a:latin typeface="+mn-lt"/>
              <a:ea typeface="+mn-ea"/>
              <a:cs typeface="+mn-cs"/>
            </a:rPr>
            <a:t>l</a:t>
          </a:r>
          <a:r>
            <a:rPr lang="es-CO" sz="1100" baseline="0">
              <a:solidFill>
                <a:schemeClr val="dk1"/>
              </a:solidFill>
              <a:effectLst/>
              <a:latin typeface="+mn-lt"/>
              <a:ea typeface="+mn-ea"/>
              <a:cs typeface="+mn-cs"/>
            </a:rPr>
            <a:t> combustible tuvo una participacion del 24.8% con un aumento del 35% siendo la mas significativa en comparativo. El servicio a pasajeros fue el que presento la menor participación con un 3% y un decrimento del 26.4% comparado con el periodo del año 2017.</a:t>
          </a:r>
        </a:p>
        <a:p>
          <a:endParaRPr lang="es-CO" sz="1100">
            <a:solidFill>
              <a:schemeClr val="dk1"/>
            </a:solidFill>
            <a:effectLst/>
            <a:latin typeface="+mn-lt"/>
            <a:ea typeface="+mn-ea"/>
            <a:cs typeface="+mn-cs"/>
          </a:endParaRPr>
        </a:p>
        <a:p>
          <a:r>
            <a:rPr lang="es-CO" sz="1100">
              <a:solidFill>
                <a:schemeClr val="dk1"/>
              </a:solidFill>
              <a:effectLst/>
              <a:latin typeface="+mn-lt"/>
              <a:ea typeface="+mn-ea"/>
              <a:cs typeface="+mn-cs"/>
            </a:rPr>
            <a:t>En relación a los </a:t>
          </a:r>
          <a:r>
            <a:rPr lang="es-CO" sz="1100" b="1" u="sng">
              <a:solidFill>
                <a:schemeClr val="dk1"/>
              </a:solidFill>
              <a:effectLst/>
              <a:latin typeface="+mn-lt"/>
              <a:ea typeface="+mn-ea"/>
              <a:cs typeface="+mn-cs"/>
            </a:rPr>
            <a:t>COSTOS INDIRECTOS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que representan el 27% de los costos totales</a:t>
          </a:r>
          <a:r>
            <a:rPr lang="es-CO" sz="1100" baseline="0">
              <a:solidFill>
                <a:schemeClr val="dk1"/>
              </a:solidFill>
              <a:effectLst/>
              <a:latin typeface="+mn-lt"/>
              <a:ea typeface="+mn-ea"/>
              <a:cs typeface="+mn-cs"/>
            </a:rPr>
            <a:t> presentaron</a:t>
          </a:r>
          <a:r>
            <a:rPr lang="es-CO" sz="1100">
              <a:solidFill>
                <a:schemeClr val="dk1"/>
              </a:solidFill>
              <a:effectLst/>
              <a:latin typeface="+mn-lt"/>
              <a:ea typeface="+mn-ea"/>
              <a:cs typeface="+mn-cs"/>
            </a:rPr>
            <a:t> una variación del 20% en comparación al mismo periodo del año inmediatamente anterior.</a:t>
          </a:r>
          <a:endParaRPr lang="es-CO" sz="1100" b="0" i="0" u="none" strike="noStrike" baseline="0">
            <a:solidFill>
              <a:schemeClr val="dk1"/>
            </a:solidFill>
            <a:effectLst/>
            <a:latin typeface="+mn-lt"/>
            <a:ea typeface="+mn-ea"/>
            <a:cs typeface="+mn-cs"/>
          </a:endParaRPr>
        </a:p>
      </xdr:txBody>
    </xdr:sp>
    <xdr:clientData/>
  </xdr:twoCellAnchor>
  <xdr:twoCellAnchor>
    <xdr:from>
      <xdr:col>16</xdr:col>
      <xdr:colOff>728134</xdr:colOff>
      <xdr:row>4</xdr:row>
      <xdr:rowOff>85725</xdr:rowOff>
    </xdr:from>
    <xdr:to>
      <xdr:col>19</xdr:col>
      <xdr:colOff>61384</xdr:colOff>
      <xdr:row>12</xdr:row>
      <xdr:rowOff>8997</xdr:rowOff>
    </xdr:to>
    <xdr:graphicFrame macro="">
      <xdr:nvGraphicFramePr>
        <xdr:cNvPr id="6" name="Diagrama 5">
          <a:hlinkClick xmlns:r="http://schemas.openxmlformats.org/officeDocument/2006/relationships" r:id="rId1"/>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7</xdr:col>
      <xdr:colOff>9525</xdr:colOff>
      <xdr:row>3</xdr:row>
      <xdr:rowOff>104775</xdr:rowOff>
    </xdr:from>
    <xdr:to>
      <xdr:col>16</xdr:col>
      <xdr:colOff>28409</xdr:colOff>
      <xdr:row>26</xdr:row>
      <xdr:rowOff>148155</xdr:rowOff>
    </xdr:to>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7"/>
        <a:stretch>
          <a:fillRect/>
        </a:stretch>
      </xdr:blipFill>
      <xdr:spPr>
        <a:xfrm>
          <a:off x="7315200" y="590550"/>
          <a:ext cx="6876884" cy="3767655"/>
        </a:xfrm>
        <a:prstGeom prst="rect">
          <a:avLst/>
        </a:prstGeom>
      </xdr:spPr>
    </xdr:pic>
    <xdr:clientData/>
  </xdr:twoCellAnchor>
  <xdr:twoCellAnchor editAs="oneCell">
    <xdr:from>
      <xdr:col>0</xdr:col>
      <xdr:colOff>95250</xdr:colOff>
      <xdr:row>2</xdr:row>
      <xdr:rowOff>152400</xdr:rowOff>
    </xdr:from>
    <xdr:to>
      <xdr:col>6</xdr:col>
      <xdr:colOff>306528</xdr:colOff>
      <xdr:row>28</xdr:row>
      <xdr:rowOff>81893</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8"/>
        <a:stretch>
          <a:fillRect/>
        </a:stretch>
      </xdr:blipFill>
      <xdr:spPr>
        <a:xfrm>
          <a:off x="95250" y="476250"/>
          <a:ext cx="6754953" cy="41395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election activeCell="B21" sqref="B21"/>
    </sheetView>
  </sheetViews>
  <sheetFormatPr baseColWidth="10" defaultRowHeight="15" x14ac:dyDescent="0.25"/>
  <cols>
    <col min="1" max="1" width="11.42578125" style="22"/>
    <col min="2" max="2" width="121.85546875" style="22" customWidth="1"/>
    <col min="3" max="257" width="11.42578125" style="22"/>
    <col min="258" max="258" width="121.85546875" style="22" customWidth="1"/>
    <col min="259" max="513" width="11.42578125" style="22"/>
    <col min="514" max="514" width="121.85546875" style="22" customWidth="1"/>
    <col min="515" max="769" width="11.42578125" style="22"/>
    <col min="770" max="770" width="121.85546875" style="22" customWidth="1"/>
    <col min="771" max="1025" width="11.42578125" style="22"/>
    <col min="1026" max="1026" width="121.85546875" style="22" customWidth="1"/>
    <col min="1027" max="1281" width="11.42578125" style="22"/>
    <col min="1282" max="1282" width="121.85546875" style="22" customWidth="1"/>
    <col min="1283" max="1537" width="11.42578125" style="22"/>
    <col min="1538" max="1538" width="121.85546875" style="22" customWidth="1"/>
    <col min="1539" max="1793" width="11.42578125" style="22"/>
    <col min="1794" max="1794" width="121.85546875" style="22" customWidth="1"/>
    <col min="1795" max="2049" width="11.42578125" style="22"/>
    <col min="2050" max="2050" width="121.85546875" style="22" customWidth="1"/>
    <col min="2051" max="2305" width="11.42578125" style="22"/>
    <col min="2306" max="2306" width="121.85546875" style="22" customWidth="1"/>
    <col min="2307" max="2561" width="11.42578125" style="22"/>
    <col min="2562" max="2562" width="121.85546875" style="22" customWidth="1"/>
    <col min="2563" max="2817" width="11.42578125" style="22"/>
    <col min="2818" max="2818" width="121.85546875" style="22" customWidth="1"/>
    <col min="2819" max="3073" width="11.42578125" style="22"/>
    <col min="3074" max="3074" width="121.85546875" style="22" customWidth="1"/>
    <col min="3075" max="3329" width="11.42578125" style="22"/>
    <col min="3330" max="3330" width="121.85546875" style="22" customWidth="1"/>
    <col min="3331" max="3585" width="11.42578125" style="22"/>
    <col min="3586" max="3586" width="121.85546875" style="22" customWidth="1"/>
    <col min="3587" max="3841" width="11.42578125" style="22"/>
    <col min="3842" max="3842" width="121.85546875" style="22" customWidth="1"/>
    <col min="3843" max="4097" width="11.42578125" style="22"/>
    <col min="4098" max="4098" width="121.85546875" style="22" customWidth="1"/>
    <col min="4099" max="4353" width="11.42578125" style="22"/>
    <col min="4354" max="4354" width="121.85546875" style="22" customWidth="1"/>
    <col min="4355" max="4609" width="11.42578125" style="22"/>
    <col min="4610" max="4610" width="121.85546875" style="22" customWidth="1"/>
    <col min="4611" max="4865" width="11.42578125" style="22"/>
    <col min="4866" max="4866" width="121.85546875" style="22" customWidth="1"/>
    <col min="4867" max="5121" width="11.42578125" style="22"/>
    <col min="5122" max="5122" width="121.85546875" style="22" customWidth="1"/>
    <col min="5123" max="5377" width="11.42578125" style="22"/>
    <col min="5378" max="5378" width="121.85546875" style="22" customWidth="1"/>
    <col min="5379" max="5633" width="11.42578125" style="22"/>
    <col min="5634" max="5634" width="121.85546875" style="22" customWidth="1"/>
    <col min="5635" max="5889" width="11.42578125" style="22"/>
    <col min="5890" max="5890" width="121.85546875" style="22" customWidth="1"/>
    <col min="5891" max="6145" width="11.42578125" style="22"/>
    <col min="6146" max="6146" width="121.85546875" style="22" customWidth="1"/>
    <col min="6147" max="6401" width="11.42578125" style="22"/>
    <col min="6402" max="6402" width="121.85546875" style="22" customWidth="1"/>
    <col min="6403" max="6657" width="11.42578125" style="22"/>
    <col min="6658" max="6658" width="121.85546875" style="22" customWidth="1"/>
    <col min="6659" max="6913" width="11.42578125" style="22"/>
    <col min="6914" max="6914" width="121.85546875" style="22" customWidth="1"/>
    <col min="6915" max="7169" width="11.42578125" style="22"/>
    <col min="7170" max="7170" width="121.85546875" style="22" customWidth="1"/>
    <col min="7171" max="7425" width="11.42578125" style="22"/>
    <col min="7426" max="7426" width="121.85546875" style="22" customWidth="1"/>
    <col min="7427" max="7681" width="11.42578125" style="22"/>
    <col min="7682" max="7682" width="121.85546875" style="22" customWidth="1"/>
    <col min="7683" max="7937" width="11.42578125" style="22"/>
    <col min="7938" max="7938" width="121.85546875" style="22" customWidth="1"/>
    <col min="7939" max="8193" width="11.42578125" style="22"/>
    <col min="8194" max="8194" width="121.85546875" style="22" customWidth="1"/>
    <col min="8195" max="8449" width="11.42578125" style="22"/>
    <col min="8450" max="8450" width="121.85546875" style="22" customWidth="1"/>
    <col min="8451" max="8705" width="11.42578125" style="22"/>
    <col min="8706" max="8706" width="121.85546875" style="22" customWidth="1"/>
    <col min="8707" max="8961" width="11.42578125" style="22"/>
    <col min="8962" max="8962" width="121.85546875" style="22" customWidth="1"/>
    <col min="8963" max="9217" width="11.42578125" style="22"/>
    <col min="9218" max="9218" width="121.85546875" style="22" customWidth="1"/>
    <col min="9219" max="9473" width="11.42578125" style="22"/>
    <col min="9474" max="9474" width="121.85546875" style="22" customWidth="1"/>
    <col min="9475" max="9729" width="11.42578125" style="22"/>
    <col min="9730" max="9730" width="121.85546875" style="22" customWidth="1"/>
    <col min="9731" max="9985" width="11.42578125" style="22"/>
    <col min="9986" max="9986" width="121.85546875" style="22" customWidth="1"/>
    <col min="9987" max="10241" width="11.42578125" style="22"/>
    <col min="10242" max="10242" width="121.85546875" style="22" customWidth="1"/>
    <col min="10243" max="10497" width="11.42578125" style="22"/>
    <col min="10498" max="10498" width="121.85546875" style="22" customWidth="1"/>
    <col min="10499" max="10753" width="11.42578125" style="22"/>
    <col min="10754" max="10754" width="121.85546875" style="22" customWidth="1"/>
    <col min="10755" max="11009" width="11.42578125" style="22"/>
    <col min="11010" max="11010" width="121.85546875" style="22" customWidth="1"/>
    <col min="11011" max="11265" width="11.42578125" style="22"/>
    <col min="11266" max="11266" width="121.85546875" style="22" customWidth="1"/>
    <col min="11267" max="11521" width="11.42578125" style="22"/>
    <col min="11522" max="11522" width="121.85546875" style="22" customWidth="1"/>
    <col min="11523" max="11777" width="11.42578125" style="22"/>
    <col min="11778" max="11778" width="121.85546875" style="22" customWidth="1"/>
    <col min="11779" max="12033" width="11.42578125" style="22"/>
    <col min="12034" max="12034" width="121.85546875" style="22" customWidth="1"/>
    <col min="12035" max="12289" width="11.42578125" style="22"/>
    <col min="12290" max="12290" width="121.85546875" style="22" customWidth="1"/>
    <col min="12291" max="12545" width="11.42578125" style="22"/>
    <col min="12546" max="12546" width="121.85546875" style="22" customWidth="1"/>
    <col min="12547" max="12801" width="11.42578125" style="22"/>
    <col min="12802" max="12802" width="121.85546875" style="22" customWidth="1"/>
    <col min="12803" max="13057" width="11.42578125" style="22"/>
    <col min="13058" max="13058" width="121.85546875" style="22" customWidth="1"/>
    <col min="13059" max="13313" width="11.42578125" style="22"/>
    <col min="13314" max="13314" width="121.85546875" style="22" customWidth="1"/>
    <col min="13315" max="13569" width="11.42578125" style="22"/>
    <col min="13570" max="13570" width="121.85546875" style="22" customWidth="1"/>
    <col min="13571" max="13825" width="11.42578125" style="22"/>
    <col min="13826" max="13826" width="121.85546875" style="22" customWidth="1"/>
    <col min="13827" max="14081" width="11.42578125" style="22"/>
    <col min="14082" max="14082" width="121.85546875" style="22" customWidth="1"/>
    <col min="14083" max="14337" width="11.42578125" style="22"/>
    <col min="14338" max="14338" width="121.85546875" style="22" customWidth="1"/>
    <col min="14339" max="14593" width="11.42578125" style="22"/>
    <col min="14594" max="14594" width="121.85546875" style="22" customWidth="1"/>
    <col min="14595" max="14849" width="11.42578125" style="22"/>
    <col min="14850" max="14850" width="121.85546875" style="22" customWidth="1"/>
    <col min="14851" max="15105" width="11.42578125" style="22"/>
    <col min="15106" max="15106" width="121.85546875" style="22" customWidth="1"/>
    <col min="15107" max="15361" width="11.42578125" style="22"/>
    <col min="15362" max="15362" width="121.85546875" style="22" customWidth="1"/>
    <col min="15363" max="15617" width="11.42578125" style="22"/>
    <col min="15618" max="15618" width="121.85546875" style="22" customWidth="1"/>
    <col min="15619" max="15873" width="11.42578125" style="22"/>
    <col min="15874" max="15874" width="121.85546875" style="22" customWidth="1"/>
    <col min="15875" max="16129" width="11.42578125" style="22"/>
    <col min="16130" max="16130" width="121.85546875" style="22" customWidth="1"/>
    <col min="16131" max="16384" width="11.42578125" style="22"/>
  </cols>
  <sheetData>
    <row r="1" spans="1:2" ht="24" thickBot="1" x14ac:dyDescent="0.4">
      <c r="A1" s="85" t="s">
        <v>324</v>
      </c>
      <c r="B1" s="86"/>
    </row>
    <row r="2" spans="1:2" ht="15.75" thickBot="1" x14ac:dyDescent="0.3"/>
    <row r="3" spans="1:2" ht="24" thickBot="1" x14ac:dyDescent="0.4">
      <c r="A3" s="87" t="s">
        <v>462</v>
      </c>
      <c r="B3" s="88"/>
    </row>
    <row r="4" spans="1:2" ht="15.75" thickBot="1" x14ac:dyDescent="0.3"/>
    <row r="5" spans="1:2" ht="24" thickBot="1" x14ac:dyDescent="0.4">
      <c r="A5" s="23" t="s">
        <v>325</v>
      </c>
      <c r="B5" s="23" t="s">
        <v>326</v>
      </c>
    </row>
    <row r="6" spans="1:2" ht="20.25" x14ac:dyDescent="0.3">
      <c r="A6" s="24">
        <v>1</v>
      </c>
      <c r="B6" s="25" t="s">
        <v>327</v>
      </c>
    </row>
    <row r="7" spans="1:2" ht="21" thickBot="1" x14ac:dyDescent="0.35">
      <c r="A7" s="26">
        <v>2</v>
      </c>
      <c r="B7" s="27" t="s">
        <v>328</v>
      </c>
    </row>
    <row r="8" spans="1:2" ht="20.25" x14ac:dyDescent="0.3">
      <c r="A8" s="24">
        <v>3</v>
      </c>
      <c r="B8" s="27" t="s">
        <v>463</v>
      </c>
    </row>
    <row r="9" spans="1:2" ht="21" thickBot="1" x14ac:dyDescent="0.35">
      <c r="A9" s="26">
        <v>4</v>
      </c>
      <c r="B9" s="27" t="s">
        <v>329</v>
      </c>
    </row>
    <row r="10" spans="1:2" ht="20.25" x14ac:dyDescent="0.3">
      <c r="A10" s="24">
        <v>5</v>
      </c>
      <c r="B10" s="27" t="s">
        <v>330</v>
      </c>
    </row>
    <row r="11" spans="1:2" ht="21" thickBot="1" x14ac:dyDescent="0.35">
      <c r="A11" s="26">
        <v>6</v>
      </c>
      <c r="B11" s="27" t="s">
        <v>331</v>
      </c>
    </row>
    <row r="12" spans="1:2" ht="21" thickBot="1" x14ac:dyDescent="0.35">
      <c r="A12" s="24">
        <v>7</v>
      </c>
      <c r="B12" s="28" t="s">
        <v>335</v>
      </c>
    </row>
    <row r="13" spans="1:2" ht="21" thickBot="1" x14ac:dyDescent="0.35">
      <c r="A13" s="26">
        <v>8</v>
      </c>
      <c r="B13" s="27" t="s">
        <v>332</v>
      </c>
    </row>
    <row r="14" spans="1:2" ht="20.25" x14ac:dyDescent="0.3">
      <c r="A14" s="24">
        <v>9</v>
      </c>
      <c r="B14" s="27" t="s">
        <v>333</v>
      </c>
    </row>
    <row r="15" spans="1:2" ht="20.25" x14ac:dyDescent="0.3">
      <c r="A15" s="26">
        <v>10</v>
      </c>
      <c r="B15" s="27" t="s">
        <v>334</v>
      </c>
    </row>
  </sheetData>
  <mergeCells count="2">
    <mergeCell ref="A1:B1"/>
    <mergeCell ref="A3:B3"/>
  </mergeCells>
  <hyperlinks>
    <hyperlink ref="B6" location="'Empresa por tipo de aeronave'!A1" display="RELACION EMPRESA - TIPO DE AERONAVE" xr:uid="{00000000-0004-0000-0000-000000000000}"/>
    <hyperlink ref="B12" location="'ESPECIAL DE CARGA'!A1" display="ESPECIAL DE CARGA" xr:uid="{00000000-0004-0000-0000-000001000000}"/>
    <hyperlink ref="B15" location="'Aviación Agricola'!A1" display="TRABAJOS AEREOS ESPECIALES - AVIACION AGRICOLA" xr:uid="{00000000-0004-0000-0000-000002000000}"/>
    <hyperlink ref="B14" location="'Trabajos Aereos Especiales'!A1" display="TRABAJOS AEREOS ESPECIALES" xr:uid="{00000000-0004-0000-0000-000003000000}"/>
    <hyperlink ref="B11" location="'COMERCIAL REGIONAL'!A1" display="EMPRESAS DE TRANSPORTE AEREO COMERCIAL REGIONAL" xr:uid="{00000000-0004-0000-0000-000005000000}"/>
    <hyperlink ref="B10" location="'Carga Nacional'!A1" display="EMPRESAS DE TRANSPORTE AEREO CARGA NACIONAL" xr:uid="{00000000-0004-0000-0000-000006000000}"/>
    <hyperlink ref="B9" location="'PAX Regular Nacional '!A1" display="EMPRESAS DE TRANSPORTE AEREO PASAJEROS NACIONAL REGULAR " xr:uid="{00000000-0004-0000-0000-000007000000}"/>
    <hyperlink ref="B7" location="Cobertura!A1" display="COBERTURA" xr:uid="{00000000-0004-0000-0000-000008000000}"/>
    <hyperlink ref="B8" location="Graficas!A1" display="COMPARATIVO EMPRESAS REGULARES NACIONALES II SEMESTRE 2015 - 2016" xr:uid="{00000000-0004-0000-0000-000009000000}"/>
    <hyperlink ref="B13" location="AEROTAXIS!A1" display="EMPRESAS DE TRANSPORTE AEREO- AEROTAXIS" xr:uid="{00000000-0004-0000-0000-000004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6"/>
  <sheetViews>
    <sheetView workbookViewId="0">
      <selection activeCell="G19" sqref="G19"/>
    </sheetView>
  </sheetViews>
  <sheetFormatPr baseColWidth="10" defaultRowHeight="12.75" x14ac:dyDescent="0.2"/>
  <cols>
    <col min="1" max="1" width="25.85546875" style="4" bestFit="1" customWidth="1"/>
    <col min="2" max="16384" width="11.42578125" style="3"/>
  </cols>
  <sheetData>
    <row r="1" spans="1:12" ht="15" x14ac:dyDescent="0.2">
      <c r="A1" s="118" t="s">
        <v>423</v>
      </c>
      <c r="B1" s="118"/>
      <c r="C1" s="118"/>
      <c r="D1" s="118"/>
      <c r="E1" s="118"/>
      <c r="F1" s="118"/>
      <c r="G1" s="118"/>
      <c r="H1" s="118"/>
      <c r="I1" s="118"/>
      <c r="J1" s="118"/>
      <c r="K1" s="118"/>
      <c r="L1" s="118"/>
    </row>
    <row r="2" spans="1:12" ht="15" x14ac:dyDescent="0.2">
      <c r="A2" s="109" t="s">
        <v>432</v>
      </c>
      <c r="B2" s="109"/>
      <c r="C2" s="109"/>
      <c r="D2" s="109"/>
      <c r="E2" s="109"/>
      <c r="F2" s="109"/>
      <c r="G2" s="109"/>
      <c r="H2" s="109"/>
      <c r="I2" s="109"/>
      <c r="J2" s="109"/>
      <c r="K2" s="109"/>
      <c r="L2" s="109"/>
    </row>
    <row r="3" spans="1:12" ht="25.5" x14ac:dyDescent="0.2">
      <c r="A3" s="67" t="s">
        <v>320</v>
      </c>
      <c r="B3" s="60" t="s">
        <v>387</v>
      </c>
      <c r="C3" s="60" t="s">
        <v>65</v>
      </c>
      <c r="D3" s="60" t="s">
        <v>50</v>
      </c>
      <c r="E3" s="60" t="s">
        <v>452</v>
      </c>
      <c r="F3" s="60" t="s">
        <v>380</v>
      </c>
      <c r="G3" s="60" t="s">
        <v>62</v>
      </c>
      <c r="H3" s="60" t="s">
        <v>453</v>
      </c>
      <c r="I3" s="60" t="s">
        <v>350</v>
      </c>
      <c r="J3" s="60" t="s">
        <v>350</v>
      </c>
      <c r="K3" s="60" t="s">
        <v>58</v>
      </c>
      <c r="L3" s="60" t="s">
        <v>350</v>
      </c>
    </row>
    <row r="4" spans="1:12" x14ac:dyDescent="0.2">
      <c r="A4" s="65" t="s">
        <v>425</v>
      </c>
      <c r="B4" s="66" t="s">
        <v>105</v>
      </c>
      <c r="C4" s="66" t="s">
        <v>66</v>
      </c>
      <c r="D4" s="66" t="s">
        <v>53</v>
      </c>
      <c r="E4" s="66" t="s">
        <v>7</v>
      </c>
      <c r="F4" s="66" t="s">
        <v>99</v>
      </c>
      <c r="G4" s="66" t="s">
        <v>64</v>
      </c>
      <c r="H4" s="66" t="s">
        <v>101</v>
      </c>
      <c r="I4" s="66" t="s">
        <v>98</v>
      </c>
      <c r="J4" s="66" t="s">
        <v>388</v>
      </c>
      <c r="K4" s="66" t="s">
        <v>61</v>
      </c>
      <c r="L4" s="66" t="s">
        <v>28</v>
      </c>
    </row>
    <row r="5" spans="1:12" x14ac:dyDescent="0.2">
      <c r="A5" s="8" t="s">
        <v>305</v>
      </c>
      <c r="B5" s="9">
        <v>916266</v>
      </c>
      <c r="C5" s="9">
        <v>400000</v>
      </c>
      <c r="D5" s="9">
        <v>24863</v>
      </c>
      <c r="E5" s="9">
        <v>360783.5</v>
      </c>
      <c r="F5" s="9">
        <v>125307</v>
      </c>
      <c r="G5" s="9">
        <v>5990627</v>
      </c>
      <c r="H5" s="9">
        <v>498092.5</v>
      </c>
      <c r="I5" s="9">
        <v>464512</v>
      </c>
      <c r="J5" s="9">
        <v>417821</v>
      </c>
      <c r="K5" s="9">
        <v>3185660</v>
      </c>
      <c r="L5" s="9">
        <v>761415</v>
      </c>
    </row>
    <row r="6" spans="1:12" x14ac:dyDescent="0.2">
      <c r="A6" s="8" t="s">
        <v>291</v>
      </c>
      <c r="B6" s="9">
        <v>146391</v>
      </c>
      <c r="C6" s="9">
        <v>154313</v>
      </c>
      <c r="D6" s="9">
        <v>5047</v>
      </c>
      <c r="E6" s="9">
        <v>46687</v>
      </c>
      <c r="F6" s="9">
        <v>39358</v>
      </c>
      <c r="G6" s="9">
        <v>49565</v>
      </c>
      <c r="H6" s="9">
        <v>17165</v>
      </c>
      <c r="I6" s="9">
        <v>51169</v>
      </c>
      <c r="J6" s="9">
        <v>46026</v>
      </c>
      <c r="K6" s="9">
        <v>534784</v>
      </c>
      <c r="L6" s="9">
        <v>83875</v>
      </c>
    </row>
    <row r="7" spans="1:12" x14ac:dyDescent="0.2">
      <c r="A7" s="8" t="s">
        <v>292</v>
      </c>
      <c r="B7" s="9">
        <v>55162</v>
      </c>
      <c r="C7" s="9">
        <v>141622</v>
      </c>
      <c r="D7" s="9">
        <v>22042</v>
      </c>
      <c r="E7" s="9">
        <v>24130.5</v>
      </c>
      <c r="F7" s="9">
        <v>18114</v>
      </c>
      <c r="G7" s="9">
        <v>3694</v>
      </c>
      <c r="H7" s="9">
        <v>49490</v>
      </c>
      <c r="I7" s="9">
        <v>141315</v>
      </c>
      <c r="J7" s="9">
        <v>127111</v>
      </c>
      <c r="K7" s="9">
        <v>1040945</v>
      </c>
      <c r="L7" s="9">
        <v>231640</v>
      </c>
    </row>
    <row r="8" spans="1:12" x14ac:dyDescent="0.2">
      <c r="A8" s="8" t="s">
        <v>293</v>
      </c>
      <c r="B8" s="9">
        <v>314412</v>
      </c>
      <c r="C8" s="9">
        <v>888380</v>
      </c>
      <c r="D8" s="9">
        <v>93413</v>
      </c>
      <c r="E8" s="9">
        <v>178690.75</v>
      </c>
      <c r="F8" s="9">
        <v>124137</v>
      </c>
      <c r="G8" s="9">
        <v>0</v>
      </c>
      <c r="H8" s="9">
        <v>98992</v>
      </c>
      <c r="I8" s="9">
        <v>230901</v>
      </c>
      <c r="J8" s="9">
        <v>207692</v>
      </c>
      <c r="K8" s="9">
        <v>2683896</v>
      </c>
      <c r="L8" s="9">
        <v>378486</v>
      </c>
    </row>
    <row r="9" spans="1:12" x14ac:dyDescent="0.2">
      <c r="A9" s="8" t="s">
        <v>294</v>
      </c>
      <c r="B9" s="9">
        <v>10507</v>
      </c>
      <c r="C9" s="9">
        <v>0</v>
      </c>
      <c r="D9" s="9">
        <v>0</v>
      </c>
      <c r="E9" s="9">
        <v>51168</v>
      </c>
      <c r="F9" s="9">
        <v>0</v>
      </c>
      <c r="G9" s="9">
        <v>0</v>
      </c>
      <c r="H9" s="9">
        <v>287370</v>
      </c>
      <c r="I9" s="9">
        <v>1087801</v>
      </c>
      <c r="J9" s="9">
        <v>978460</v>
      </c>
      <c r="K9" s="9">
        <v>0</v>
      </c>
      <c r="L9" s="9">
        <v>1783040</v>
      </c>
    </row>
    <row r="10" spans="1:12" x14ac:dyDescent="0.2">
      <c r="A10" s="8" t="s">
        <v>295</v>
      </c>
      <c r="B10" s="9">
        <v>894462</v>
      </c>
      <c r="C10" s="9">
        <v>345152</v>
      </c>
      <c r="D10" s="9">
        <v>118455</v>
      </c>
      <c r="E10" s="9">
        <v>233698.5</v>
      </c>
      <c r="F10" s="9">
        <v>315990</v>
      </c>
      <c r="G10" s="9">
        <v>476761</v>
      </c>
      <c r="H10" s="9">
        <v>370201</v>
      </c>
      <c r="I10" s="9">
        <v>509562</v>
      </c>
      <c r="J10" s="9">
        <v>458344</v>
      </c>
      <c r="K10" s="9">
        <v>2429072</v>
      </c>
      <c r="L10" s="9">
        <v>835261</v>
      </c>
    </row>
    <row r="11" spans="1:12" x14ac:dyDescent="0.2">
      <c r="A11" s="8" t="s">
        <v>296</v>
      </c>
      <c r="B11" s="9">
        <v>607654</v>
      </c>
      <c r="C11" s="9">
        <v>0</v>
      </c>
      <c r="D11" s="9">
        <v>79566</v>
      </c>
      <c r="E11" s="9">
        <v>148483.75</v>
      </c>
      <c r="F11" s="9">
        <v>14588</v>
      </c>
      <c r="G11" s="9">
        <v>217883</v>
      </c>
      <c r="H11" s="9">
        <v>66221.5</v>
      </c>
      <c r="I11" s="9">
        <v>112604</v>
      </c>
      <c r="J11" s="9">
        <v>101286</v>
      </c>
      <c r="K11" s="9">
        <v>693293</v>
      </c>
      <c r="L11" s="9">
        <v>184578</v>
      </c>
    </row>
    <row r="12" spans="1:12" x14ac:dyDescent="0.2">
      <c r="A12" s="8" t="s">
        <v>297</v>
      </c>
      <c r="B12" s="9">
        <v>80773</v>
      </c>
      <c r="C12" s="9">
        <v>0</v>
      </c>
      <c r="D12" s="9">
        <v>0</v>
      </c>
      <c r="E12" s="9">
        <v>0</v>
      </c>
      <c r="F12" s="9">
        <v>323625</v>
      </c>
      <c r="G12" s="9">
        <v>0</v>
      </c>
      <c r="H12" s="9">
        <v>0</v>
      </c>
      <c r="I12" s="9">
        <v>0</v>
      </c>
      <c r="J12" s="9">
        <v>0</v>
      </c>
      <c r="K12" s="9">
        <v>0</v>
      </c>
      <c r="L12" s="9">
        <v>0</v>
      </c>
    </row>
    <row r="13" spans="1:12" x14ac:dyDescent="0.2">
      <c r="A13" s="10" t="s">
        <v>304</v>
      </c>
      <c r="B13" s="7">
        <f>SUM(B5:B12)</f>
        <v>3025627</v>
      </c>
      <c r="C13" s="7">
        <f t="shared" ref="C13" si="0">SUM(C5:C12)</f>
        <v>1929467</v>
      </c>
      <c r="D13" s="7">
        <f t="shared" ref="D13" si="1">SUM(D5:D12)</f>
        <v>343386</v>
      </c>
      <c r="E13" s="7">
        <f t="shared" ref="E13" si="2">SUM(E5:E12)</f>
        <v>1043642</v>
      </c>
      <c r="F13" s="7">
        <f t="shared" ref="F13" si="3">SUM(F5:F12)</f>
        <v>961119</v>
      </c>
      <c r="G13" s="7">
        <f t="shared" ref="G13" si="4">SUM(G5:G12)</f>
        <v>6738530</v>
      </c>
      <c r="H13" s="7">
        <f t="shared" ref="H13" si="5">SUM(H5:H12)</f>
        <v>1387532</v>
      </c>
      <c r="I13" s="7">
        <f t="shared" ref="I13" si="6">SUM(I5:I12)</f>
        <v>2597864</v>
      </c>
      <c r="J13" s="7">
        <f t="shared" ref="J13" si="7">SUM(J5:J12)</f>
        <v>2336740</v>
      </c>
      <c r="K13" s="7">
        <f t="shared" ref="K13" si="8">SUM(K5:K12)</f>
        <v>10567650</v>
      </c>
      <c r="L13" s="7">
        <f t="shared" ref="L13" si="9">SUM(L5:L12)</f>
        <v>4258295</v>
      </c>
    </row>
    <row r="14" spans="1:12" x14ac:dyDescent="0.2">
      <c r="A14" s="8" t="s">
        <v>298</v>
      </c>
      <c r="B14" s="9">
        <v>779879</v>
      </c>
      <c r="C14" s="9">
        <v>975000</v>
      </c>
      <c r="D14" s="9">
        <v>116826</v>
      </c>
      <c r="E14" s="9">
        <v>252089</v>
      </c>
      <c r="F14" s="9">
        <v>11702</v>
      </c>
      <c r="G14" s="9">
        <v>162016</v>
      </c>
      <c r="H14" s="9">
        <v>269592</v>
      </c>
      <c r="I14" s="9">
        <v>604742</v>
      </c>
      <c r="J14" s="9">
        <v>543956</v>
      </c>
      <c r="K14" s="9">
        <v>2269735</v>
      </c>
      <c r="L14" s="9">
        <v>991276</v>
      </c>
    </row>
    <row r="15" spans="1:12" x14ac:dyDescent="0.2">
      <c r="A15" s="8" t="s">
        <v>299</v>
      </c>
      <c r="B15" s="9">
        <v>193965</v>
      </c>
      <c r="C15" s="9">
        <v>580574</v>
      </c>
      <c r="D15" s="9">
        <v>0</v>
      </c>
      <c r="E15" s="9">
        <v>39226.75</v>
      </c>
      <c r="F15" s="9">
        <v>520</v>
      </c>
      <c r="G15" s="9">
        <v>0</v>
      </c>
      <c r="H15" s="9">
        <v>14348</v>
      </c>
      <c r="I15" s="9">
        <v>8289</v>
      </c>
      <c r="J15" s="9">
        <v>7456</v>
      </c>
      <c r="K15" s="9">
        <v>0</v>
      </c>
      <c r="L15" s="9">
        <v>13588</v>
      </c>
    </row>
    <row r="16" spans="1:12" x14ac:dyDescent="0.2">
      <c r="A16" s="8" t="s">
        <v>306</v>
      </c>
      <c r="B16" s="9">
        <v>1087383</v>
      </c>
      <c r="C16" s="9">
        <v>0</v>
      </c>
      <c r="D16" s="9">
        <v>10533</v>
      </c>
      <c r="E16" s="9">
        <v>234841.75</v>
      </c>
      <c r="F16" s="9">
        <v>7219</v>
      </c>
      <c r="G16" s="9">
        <v>45019</v>
      </c>
      <c r="H16" s="9">
        <v>114938</v>
      </c>
      <c r="I16" s="9">
        <v>377555</v>
      </c>
      <c r="J16" s="9">
        <v>339605</v>
      </c>
      <c r="K16" s="9">
        <v>0</v>
      </c>
      <c r="L16" s="9">
        <v>618879</v>
      </c>
    </row>
    <row r="17" spans="1:12" x14ac:dyDescent="0.2">
      <c r="A17" s="10" t="s">
        <v>303</v>
      </c>
      <c r="B17" s="7">
        <f>SUM(B14:B16)</f>
        <v>2061227</v>
      </c>
      <c r="C17" s="7">
        <f t="shared" ref="C17" si="10">SUM(C14:C16)</f>
        <v>1555574</v>
      </c>
      <c r="D17" s="7">
        <f t="shared" ref="D17" si="11">SUM(D14:D16)</f>
        <v>127359</v>
      </c>
      <c r="E17" s="7">
        <f t="shared" ref="E17" si="12">SUM(E14:E16)</f>
        <v>526157.5</v>
      </c>
      <c r="F17" s="7">
        <f t="shared" ref="F17" si="13">SUM(F14:F16)</f>
        <v>19441</v>
      </c>
      <c r="G17" s="7">
        <f t="shared" ref="G17" si="14">SUM(G14:G16)</f>
        <v>207035</v>
      </c>
      <c r="H17" s="7">
        <f t="shared" ref="H17" si="15">SUM(H14:H16)</f>
        <v>398878</v>
      </c>
      <c r="I17" s="7">
        <f t="shared" ref="I17" si="16">SUM(I14:I16)</f>
        <v>990586</v>
      </c>
      <c r="J17" s="7">
        <f t="shared" ref="J17" si="17">SUM(J14:J16)</f>
        <v>891017</v>
      </c>
      <c r="K17" s="7">
        <f t="shared" ref="K17" si="18">SUM(K14:K16)</f>
        <v>2269735</v>
      </c>
      <c r="L17" s="7">
        <f t="shared" ref="L17" si="19">SUM(L14:L16)</f>
        <v>1623743</v>
      </c>
    </row>
    <row r="18" spans="1:12" x14ac:dyDescent="0.2">
      <c r="A18" s="10" t="s">
        <v>3</v>
      </c>
      <c r="B18" s="7">
        <f>+B17+B13</f>
        <v>5086854</v>
      </c>
      <c r="C18" s="7">
        <f t="shared" ref="C18:L18" si="20">+C17+C13</f>
        <v>3485041</v>
      </c>
      <c r="D18" s="7">
        <f t="shared" si="20"/>
        <v>470745</v>
      </c>
      <c r="E18" s="7">
        <f t="shared" si="20"/>
        <v>1569799.5</v>
      </c>
      <c r="F18" s="7">
        <f t="shared" si="20"/>
        <v>980560</v>
      </c>
      <c r="G18" s="7">
        <f>+G17+G13</f>
        <v>6945565</v>
      </c>
      <c r="H18" s="7">
        <f t="shared" si="20"/>
        <v>1786410</v>
      </c>
      <c r="I18" s="7">
        <f t="shared" si="20"/>
        <v>3588450</v>
      </c>
      <c r="J18" s="7">
        <f t="shared" si="20"/>
        <v>3227757</v>
      </c>
      <c r="K18" s="7">
        <f t="shared" si="20"/>
        <v>12837385</v>
      </c>
      <c r="L18" s="7">
        <f t="shared" si="20"/>
        <v>5882038</v>
      </c>
    </row>
    <row r="19" spans="1:12" x14ac:dyDescent="0.2">
      <c r="A19" s="8" t="s">
        <v>300</v>
      </c>
      <c r="B19" s="9">
        <v>1285</v>
      </c>
      <c r="C19" s="9">
        <v>39</v>
      </c>
      <c r="D19" s="9">
        <v>206</v>
      </c>
      <c r="E19" s="9">
        <v>654</v>
      </c>
      <c r="F19" s="9">
        <v>497</v>
      </c>
      <c r="G19" s="9">
        <v>232</v>
      </c>
      <c r="H19" s="9">
        <v>566</v>
      </c>
      <c r="I19" s="9">
        <v>554</v>
      </c>
      <c r="J19" s="9">
        <v>535</v>
      </c>
      <c r="K19" s="9">
        <v>197</v>
      </c>
      <c r="L19" s="9">
        <v>784</v>
      </c>
    </row>
    <row r="20" spans="1:12" x14ac:dyDescent="0.2">
      <c r="A20" s="8" t="s">
        <v>301</v>
      </c>
      <c r="B20" s="9">
        <v>3</v>
      </c>
      <c r="C20" s="9">
        <v>1</v>
      </c>
      <c r="D20" s="9">
        <v>3</v>
      </c>
      <c r="E20" s="9">
        <v>4</v>
      </c>
      <c r="F20" s="9">
        <v>1</v>
      </c>
      <c r="G20" s="9">
        <v>1</v>
      </c>
      <c r="H20" s="9">
        <v>2</v>
      </c>
      <c r="I20" s="9">
        <v>1</v>
      </c>
      <c r="J20" s="9">
        <v>1</v>
      </c>
      <c r="K20" s="9">
        <v>1</v>
      </c>
      <c r="L20" s="9">
        <v>2</v>
      </c>
    </row>
    <row r="22" spans="1:12" x14ac:dyDescent="0.2">
      <c r="A22" s="117" t="s">
        <v>322</v>
      </c>
      <c r="B22" s="117"/>
      <c r="C22" s="117"/>
      <c r="D22" s="117"/>
      <c r="E22" s="117"/>
      <c r="F22" s="117"/>
      <c r="G22" s="117"/>
      <c r="H22" s="117"/>
      <c r="I22" s="117"/>
      <c r="J22" s="117"/>
      <c r="K22" s="117"/>
      <c r="L22" s="117"/>
    </row>
    <row r="23" spans="1:12" x14ac:dyDescent="0.2">
      <c r="A23" s="15" t="s">
        <v>309</v>
      </c>
      <c r="B23" s="16">
        <f t="shared" ref="B23:B36" si="21">+B5/$B$18</f>
        <v>0.18012429686403422</v>
      </c>
      <c r="C23" s="16">
        <f>+C5/$C$18</f>
        <v>0.11477626805538299</v>
      </c>
      <c r="D23" s="16">
        <f>+D5/$D$18</f>
        <v>5.281628057653294E-2</v>
      </c>
      <c r="E23" s="16">
        <f>+E5/$E$18</f>
        <v>0.22982775825829987</v>
      </c>
      <c r="F23" s="16">
        <f>+F5/$F$18</f>
        <v>0.12779126213592232</v>
      </c>
      <c r="G23" s="16">
        <f>+G5/$G$18</f>
        <v>0.86251111320677298</v>
      </c>
      <c r="H23" s="16">
        <f>+H5/$H$18</f>
        <v>0.278823170492776</v>
      </c>
      <c r="I23" s="16">
        <f>+I5/$I$18</f>
        <v>0.12944641837004836</v>
      </c>
      <c r="J23" s="16">
        <f>+J5/$J$18</f>
        <v>0.12944623774342368</v>
      </c>
      <c r="K23" s="16">
        <f>+K5/$K$18</f>
        <v>0.24815490070602386</v>
      </c>
      <c r="L23" s="16">
        <f>+L5/$L$18</f>
        <v>0.12944748061811229</v>
      </c>
    </row>
    <row r="24" spans="1:12" x14ac:dyDescent="0.2">
      <c r="A24" s="17" t="s">
        <v>310</v>
      </c>
      <c r="B24" s="16">
        <f t="shared" si="21"/>
        <v>2.8778297942107244E-2</v>
      </c>
      <c r="C24" s="16">
        <f t="shared" ref="C24:C36" si="22">+C6/$C$18</f>
        <v>4.4278675631075792E-2</v>
      </c>
      <c r="D24" s="16">
        <f t="shared" ref="D24:D36" si="23">+D6/$D$18</f>
        <v>1.0721303465782961E-2</v>
      </c>
      <c r="E24" s="16">
        <f t="shared" ref="E24:E36" si="24">+E6/$E$18</f>
        <v>2.9740740776130963E-2</v>
      </c>
      <c r="F24" s="16">
        <f t="shared" ref="F24:F36" si="25">+F6/$F$18</f>
        <v>4.0138288325038754E-2</v>
      </c>
      <c r="G24" s="16">
        <f t="shared" ref="G24:G36" si="26">+G6/$G$18</f>
        <v>7.1362085013962151E-3</v>
      </c>
      <c r="H24" s="16">
        <f t="shared" ref="H24:H36" si="27">+H6/$H$18</f>
        <v>9.6086564674402845E-3</v>
      </c>
      <c r="I24" s="16">
        <f t="shared" ref="I24:I36" si="28">+I6/$I$18</f>
        <v>1.4259359890760635E-2</v>
      </c>
      <c r="J24" s="16">
        <f t="shared" ref="J24:J36" si="29">+J6/$J$18</f>
        <v>1.425943774577826E-2</v>
      </c>
      <c r="K24" s="16">
        <f t="shared" ref="K24:K36" si="30">+K6/$K$18</f>
        <v>4.1658328390088789E-2</v>
      </c>
      <c r="L24" s="16">
        <f t="shared" ref="L24:L36" si="31">+L6/$L$18</f>
        <v>1.4259513454350345E-2</v>
      </c>
    </row>
    <row r="25" spans="1:12" x14ac:dyDescent="0.2">
      <c r="A25" s="17" t="s">
        <v>311</v>
      </c>
      <c r="B25" s="16">
        <f t="shared" si="21"/>
        <v>1.0844030514734647E-2</v>
      </c>
      <c r="C25" s="16">
        <f t="shared" si="22"/>
        <v>4.0637111586348626E-2</v>
      </c>
      <c r="D25" s="16">
        <f t="shared" si="23"/>
        <v>4.6823651870970484E-2</v>
      </c>
      <c r="E25" s="16">
        <f t="shared" si="24"/>
        <v>1.5371708297779429E-2</v>
      </c>
      <c r="F25" s="16">
        <f t="shared" si="25"/>
        <v>1.8473117402300725E-2</v>
      </c>
      <c r="G25" s="16">
        <f t="shared" si="26"/>
        <v>5.3185018065484953E-4</v>
      </c>
      <c r="H25" s="16">
        <f t="shared" si="27"/>
        <v>2.7703606674839482E-2</v>
      </c>
      <c r="I25" s="16">
        <f t="shared" si="28"/>
        <v>3.9380512477532083E-2</v>
      </c>
      <c r="J25" s="16">
        <f t="shared" si="29"/>
        <v>3.9380597733968202E-2</v>
      </c>
      <c r="K25" s="16">
        <f t="shared" si="30"/>
        <v>8.1086997079233822E-2</v>
      </c>
      <c r="L25" s="16">
        <f t="shared" si="31"/>
        <v>3.9380908453838619E-2</v>
      </c>
    </row>
    <row r="26" spans="1:12" x14ac:dyDescent="0.2">
      <c r="A26" s="17" t="s">
        <v>312</v>
      </c>
      <c r="B26" s="16">
        <f t="shared" si="21"/>
        <v>6.1808732863180268E-2</v>
      </c>
      <c r="C26" s="16">
        <f t="shared" si="22"/>
        <v>0.25491235253760286</v>
      </c>
      <c r="D26" s="16">
        <f t="shared" si="23"/>
        <v>0.19843652083399718</v>
      </c>
      <c r="E26" s="16">
        <f t="shared" si="24"/>
        <v>0.11383030125821801</v>
      </c>
      <c r="F26" s="16">
        <f t="shared" si="25"/>
        <v>0.12659806641103044</v>
      </c>
      <c r="G26" s="16">
        <f t="shared" si="26"/>
        <v>0</v>
      </c>
      <c r="H26" s="16">
        <f t="shared" si="27"/>
        <v>5.5413930732586582E-2</v>
      </c>
      <c r="I26" s="16">
        <f t="shared" si="28"/>
        <v>6.4345608828324213E-2</v>
      </c>
      <c r="J26" s="16">
        <f t="shared" si="29"/>
        <v>6.4345612138708083E-2</v>
      </c>
      <c r="K26" s="16">
        <f t="shared" si="30"/>
        <v>0.20906874725654798</v>
      </c>
      <c r="L26" s="16">
        <f t="shared" si="31"/>
        <v>6.4346065088324828E-2</v>
      </c>
    </row>
    <row r="27" spans="1:12" x14ac:dyDescent="0.2">
      <c r="A27" s="15" t="s">
        <v>313</v>
      </c>
      <c r="B27" s="16">
        <f t="shared" si="21"/>
        <v>2.0655202606561932E-3</v>
      </c>
      <c r="C27" s="16">
        <f t="shared" si="22"/>
        <v>0</v>
      </c>
      <c r="D27" s="16">
        <f t="shared" si="23"/>
        <v>0</v>
      </c>
      <c r="E27" s="16">
        <f t="shared" si="24"/>
        <v>3.2595245443765269E-2</v>
      </c>
      <c r="F27" s="16">
        <f t="shared" si="25"/>
        <v>0</v>
      </c>
      <c r="G27" s="16">
        <f t="shared" si="26"/>
        <v>0</v>
      </c>
      <c r="H27" s="16">
        <f t="shared" si="27"/>
        <v>0.1608645271802106</v>
      </c>
      <c r="I27" s="16">
        <f t="shared" si="28"/>
        <v>0.30313951706168402</v>
      </c>
      <c r="J27" s="16">
        <f t="shared" si="29"/>
        <v>0.30313930075901002</v>
      </c>
      <c r="K27" s="16">
        <f t="shared" si="30"/>
        <v>0</v>
      </c>
      <c r="L27" s="16">
        <f t="shared" si="31"/>
        <v>0.30313302974241241</v>
      </c>
    </row>
    <row r="28" spans="1:12" x14ac:dyDescent="0.2">
      <c r="A28" s="15" t="s">
        <v>314</v>
      </c>
      <c r="B28" s="16">
        <f t="shared" si="21"/>
        <v>0.17583795406748454</v>
      </c>
      <c r="C28" s="16">
        <f t="shared" si="22"/>
        <v>9.9038146179628875E-2</v>
      </c>
      <c r="D28" s="16">
        <f t="shared" si="23"/>
        <v>0.25163304974030526</v>
      </c>
      <c r="E28" s="16">
        <f t="shared" si="24"/>
        <v>0.14887155971192501</v>
      </c>
      <c r="F28" s="16">
        <f t="shared" si="25"/>
        <v>0.32225463000734272</v>
      </c>
      <c r="G28" s="16">
        <f t="shared" si="26"/>
        <v>6.8642507844934142E-2</v>
      </c>
      <c r="H28" s="16">
        <f t="shared" si="27"/>
        <v>0.20723182248196104</v>
      </c>
      <c r="I28" s="16">
        <f t="shared" si="28"/>
        <v>0.14200058521088493</v>
      </c>
      <c r="J28" s="16">
        <f t="shared" si="29"/>
        <v>0.14200077639053993</v>
      </c>
      <c r="K28" s="16">
        <f t="shared" si="30"/>
        <v>0.18921859864762178</v>
      </c>
      <c r="L28" s="16">
        <f t="shared" si="31"/>
        <v>0.14200197278562293</v>
      </c>
    </row>
    <row r="29" spans="1:12" x14ac:dyDescent="0.2">
      <c r="A29" s="15" t="s">
        <v>315</v>
      </c>
      <c r="B29" s="16">
        <f t="shared" si="21"/>
        <v>0.11945575792031775</v>
      </c>
      <c r="C29" s="16">
        <f t="shared" si="22"/>
        <v>0</v>
      </c>
      <c r="D29" s="16">
        <f t="shared" si="23"/>
        <v>0.16902144473122391</v>
      </c>
      <c r="E29" s="16">
        <f t="shared" si="24"/>
        <v>9.4587716456783169E-2</v>
      </c>
      <c r="F29" s="16">
        <f t="shared" si="25"/>
        <v>1.4877213021130783E-2</v>
      </c>
      <c r="G29" s="16">
        <f t="shared" si="26"/>
        <v>3.1370090122257874E-2</v>
      </c>
      <c r="H29" s="16">
        <f t="shared" si="27"/>
        <v>3.7069597684742023E-2</v>
      </c>
      <c r="I29" s="16">
        <f t="shared" si="28"/>
        <v>3.1379564993242209E-2</v>
      </c>
      <c r="J29" s="16">
        <f t="shared" si="29"/>
        <v>3.137968564548075E-2</v>
      </c>
      <c r="K29" s="16">
        <f t="shared" si="30"/>
        <v>5.4005780772330189E-2</v>
      </c>
      <c r="L29" s="16">
        <f t="shared" si="31"/>
        <v>3.1379940081991992E-2</v>
      </c>
    </row>
    <row r="30" spans="1:12" x14ac:dyDescent="0.2">
      <c r="A30" s="15" t="s">
        <v>316</v>
      </c>
      <c r="B30" s="16">
        <f t="shared" si="21"/>
        <v>1.5878773009801343E-2</v>
      </c>
      <c r="C30" s="16">
        <f t="shared" si="22"/>
        <v>0</v>
      </c>
      <c r="D30" s="16">
        <f t="shared" si="23"/>
        <v>0</v>
      </c>
      <c r="E30" s="16">
        <f t="shared" si="24"/>
        <v>0</v>
      </c>
      <c r="F30" s="16">
        <f t="shared" si="25"/>
        <v>0.33004099698131678</v>
      </c>
      <c r="G30" s="16">
        <f t="shared" si="26"/>
        <v>0</v>
      </c>
      <c r="H30" s="16">
        <f t="shared" si="27"/>
        <v>0</v>
      </c>
      <c r="I30" s="16">
        <f t="shared" si="28"/>
        <v>0</v>
      </c>
      <c r="J30" s="16">
        <f t="shared" si="29"/>
        <v>0</v>
      </c>
      <c r="K30" s="16">
        <f t="shared" si="30"/>
        <v>0</v>
      </c>
      <c r="L30" s="16">
        <f t="shared" si="31"/>
        <v>0</v>
      </c>
    </row>
    <row r="31" spans="1:12" x14ac:dyDescent="0.2">
      <c r="A31" s="56" t="s">
        <v>304</v>
      </c>
      <c r="B31" s="18">
        <f t="shared" si="21"/>
        <v>0.59479336344231626</v>
      </c>
      <c r="C31" s="18">
        <f t="shared" si="22"/>
        <v>0.55364255399003914</v>
      </c>
      <c r="D31" s="18">
        <f t="shared" si="23"/>
        <v>0.72945225121881274</v>
      </c>
      <c r="E31" s="18">
        <f t="shared" si="24"/>
        <v>0.66482503020290173</v>
      </c>
      <c r="F31" s="18">
        <f t="shared" si="25"/>
        <v>0.98017357428408258</v>
      </c>
      <c r="G31" s="18">
        <f t="shared" si="26"/>
        <v>0.97019176985601607</v>
      </c>
      <c r="H31" s="18">
        <f t="shared" si="27"/>
        <v>0.77671531171455599</v>
      </c>
      <c r="I31" s="18">
        <f t="shared" si="28"/>
        <v>0.72395156683247641</v>
      </c>
      <c r="J31" s="18">
        <f t="shared" si="29"/>
        <v>0.72395164815690893</v>
      </c>
      <c r="K31" s="18">
        <f t="shared" si="30"/>
        <v>0.82319335285184636</v>
      </c>
      <c r="L31" s="18">
        <f t="shared" si="31"/>
        <v>0.72394891022465346</v>
      </c>
    </row>
    <row r="32" spans="1:12" x14ac:dyDescent="0.2">
      <c r="A32" s="15" t="s">
        <v>317</v>
      </c>
      <c r="B32" s="16">
        <f t="shared" si="21"/>
        <v>0.15331263684784349</v>
      </c>
      <c r="C32" s="16">
        <f t="shared" si="22"/>
        <v>0.27976715338499603</v>
      </c>
      <c r="D32" s="16">
        <f t="shared" si="23"/>
        <v>0.24817257751011695</v>
      </c>
      <c r="E32" s="16">
        <f t="shared" si="24"/>
        <v>0.16058675009133333</v>
      </c>
      <c r="F32" s="16">
        <f t="shared" si="25"/>
        <v>1.1933996899730766E-2</v>
      </c>
      <c r="G32" s="16">
        <f t="shared" si="26"/>
        <v>2.3326540029500839E-2</v>
      </c>
      <c r="H32" s="16">
        <f t="shared" si="27"/>
        <v>0.15091272440257275</v>
      </c>
      <c r="I32" s="16">
        <f t="shared" si="28"/>
        <v>0.16852457189037048</v>
      </c>
      <c r="J32" s="16">
        <f t="shared" si="29"/>
        <v>0.16852445831579019</v>
      </c>
      <c r="K32" s="16">
        <f t="shared" si="30"/>
        <v>0.17680664714815361</v>
      </c>
      <c r="L32" s="16">
        <f t="shared" si="31"/>
        <v>0.16852594287898173</v>
      </c>
    </row>
    <row r="33" spans="1:12" x14ac:dyDescent="0.2">
      <c r="A33" s="15" t="s">
        <v>318</v>
      </c>
      <c r="B33" s="16">
        <f t="shared" si="21"/>
        <v>3.8130640273929622E-2</v>
      </c>
      <c r="C33" s="16">
        <f t="shared" si="22"/>
        <v>0.1665902926249648</v>
      </c>
      <c r="D33" s="16">
        <f t="shared" si="23"/>
        <v>0</v>
      </c>
      <c r="E33" s="16">
        <f t="shared" si="24"/>
        <v>2.4988382274296814E-2</v>
      </c>
      <c r="F33" s="16">
        <f t="shared" si="25"/>
        <v>5.3030921106306597E-4</v>
      </c>
      <c r="G33" s="16">
        <f t="shared" si="26"/>
        <v>0</v>
      </c>
      <c r="H33" s="16">
        <f t="shared" si="27"/>
        <v>8.0317508298766802E-3</v>
      </c>
      <c r="I33" s="16">
        <f t="shared" si="28"/>
        <v>2.3099109643439368E-3</v>
      </c>
      <c r="J33" s="16">
        <f t="shared" si="29"/>
        <v>2.3099632345309762E-3</v>
      </c>
      <c r="K33" s="16">
        <f t="shared" si="30"/>
        <v>0</v>
      </c>
      <c r="L33" s="16">
        <f t="shared" si="31"/>
        <v>2.3100836818803279E-3</v>
      </c>
    </row>
    <row r="34" spans="1:12" x14ac:dyDescent="0.2">
      <c r="A34" s="15" t="s">
        <v>319</v>
      </c>
      <c r="B34" s="16">
        <f t="shared" si="21"/>
        <v>0.21376335943591068</v>
      </c>
      <c r="C34" s="16">
        <f t="shared" si="22"/>
        <v>0</v>
      </c>
      <c r="D34" s="16">
        <f t="shared" si="23"/>
        <v>2.2375171271070325E-2</v>
      </c>
      <c r="E34" s="16">
        <f t="shared" si="24"/>
        <v>0.14959983743146815</v>
      </c>
      <c r="F34" s="16">
        <f t="shared" si="25"/>
        <v>7.3621196051236026E-3</v>
      </c>
      <c r="G34" s="16">
        <f t="shared" si="26"/>
        <v>6.481690114483127E-3</v>
      </c>
      <c r="H34" s="16">
        <f t="shared" si="27"/>
        <v>6.4340213052994547E-2</v>
      </c>
      <c r="I34" s="16">
        <f t="shared" si="28"/>
        <v>0.10521395031280915</v>
      </c>
      <c r="J34" s="16">
        <f t="shared" si="29"/>
        <v>0.10521393029276987</v>
      </c>
      <c r="K34" s="16">
        <f t="shared" si="30"/>
        <v>0</v>
      </c>
      <c r="L34" s="16">
        <f t="shared" si="31"/>
        <v>0.1052150632144845</v>
      </c>
    </row>
    <row r="35" spans="1:12" x14ac:dyDescent="0.2">
      <c r="A35" s="56" t="s">
        <v>303</v>
      </c>
      <c r="B35" s="18">
        <f t="shared" si="21"/>
        <v>0.4052066365576838</v>
      </c>
      <c r="C35" s="18">
        <f t="shared" si="22"/>
        <v>0.44635744600996086</v>
      </c>
      <c r="D35" s="18">
        <f t="shared" si="23"/>
        <v>0.27054774878118726</v>
      </c>
      <c r="E35" s="18">
        <f t="shared" si="24"/>
        <v>0.33517496979709827</v>
      </c>
      <c r="F35" s="18">
        <f t="shared" si="25"/>
        <v>1.9826425715917435E-2</v>
      </c>
      <c r="G35" s="18">
        <f t="shared" si="26"/>
        <v>2.9808230143983965E-2</v>
      </c>
      <c r="H35" s="18">
        <f t="shared" si="27"/>
        <v>0.22328468828544398</v>
      </c>
      <c r="I35" s="18">
        <f t="shared" si="28"/>
        <v>0.27604843316752359</v>
      </c>
      <c r="J35" s="18">
        <f t="shared" si="29"/>
        <v>0.27604835184309101</v>
      </c>
      <c r="K35" s="18">
        <f t="shared" si="30"/>
        <v>0.17680664714815361</v>
      </c>
      <c r="L35" s="18">
        <f t="shared" si="31"/>
        <v>0.27605108977534659</v>
      </c>
    </row>
    <row r="36" spans="1:12" x14ac:dyDescent="0.2">
      <c r="A36" s="57" t="s">
        <v>3</v>
      </c>
      <c r="B36" s="18">
        <f t="shared" si="21"/>
        <v>1</v>
      </c>
      <c r="C36" s="18">
        <f t="shared" si="22"/>
        <v>1</v>
      </c>
      <c r="D36" s="18">
        <f t="shared" si="23"/>
        <v>1</v>
      </c>
      <c r="E36" s="18">
        <f t="shared" si="24"/>
        <v>1</v>
      </c>
      <c r="F36" s="18">
        <f t="shared" si="25"/>
        <v>1</v>
      </c>
      <c r="G36" s="18">
        <f t="shared" si="26"/>
        <v>1</v>
      </c>
      <c r="H36" s="18">
        <f t="shared" si="27"/>
        <v>1</v>
      </c>
      <c r="I36" s="18">
        <f t="shared" si="28"/>
        <v>1</v>
      </c>
      <c r="J36" s="18">
        <f t="shared" si="29"/>
        <v>1</v>
      </c>
      <c r="K36" s="18">
        <f t="shared" si="30"/>
        <v>1</v>
      </c>
      <c r="L36" s="18">
        <f t="shared" si="31"/>
        <v>1</v>
      </c>
    </row>
  </sheetData>
  <mergeCells count="3">
    <mergeCell ref="A22:L22"/>
    <mergeCell ref="A1:L1"/>
    <mergeCell ref="A2:L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6"/>
  <sheetViews>
    <sheetView workbookViewId="0">
      <selection activeCell="A3" sqref="A3"/>
    </sheetView>
  </sheetViews>
  <sheetFormatPr baseColWidth="10" defaultRowHeight="12.75" x14ac:dyDescent="0.2"/>
  <cols>
    <col min="1" max="1" width="25.85546875" style="4" bestFit="1" customWidth="1"/>
    <col min="2" max="2" width="11.42578125" style="3"/>
    <col min="3" max="3" width="11.42578125" style="3" customWidth="1"/>
    <col min="4" max="16384" width="11.42578125" style="3"/>
  </cols>
  <sheetData>
    <row r="1" spans="1:15" ht="15" x14ac:dyDescent="0.2">
      <c r="A1" s="108" t="s">
        <v>424</v>
      </c>
      <c r="B1" s="108"/>
      <c r="C1" s="108"/>
      <c r="D1" s="108"/>
      <c r="E1" s="108"/>
      <c r="F1" s="108"/>
      <c r="G1" s="108"/>
      <c r="H1" s="108"/>
      <c r="I1" s="108"/>
      <c r="J1" s="108"/>
      <c r="K1" s="108"/>
      <c r="L1" s="108"/>
      <c r="M1" s="108"/>
      <c r="N1" s="108"/>
      <c r="O1" s="108"/>
    </row>
    <row r="2" spans="1:15" ht="15" x14ac:dyDescent="0.2">
      <c r="A2" s="109" t="s">
        <v>432</v>
      </c>
      <c r="B2" s="109"/>
      <c r="C2" s="109"/>
      <c r="D2" s="109"/>
      <c r="E2" s="109"/>
      <c r="F2" s="109"/>
      <c r="G2" s="109"/>
      <c r="H2" s="109"/>
      <c r="I2" s="109"/>
      <c r="J2" s="109"/>
      <c r="K2" s="109"/>
      <c r="L2" s="109"/>
      <c r="M2" s="109"/>
      <c r="N2" s="109"/>
      <c r="O2" s="109"/>
    </row>
    <row r="3" spans="1:15" ht="89.25" x14ac:dyDescent="0.2">
      <c r="A3" s="60" t="s">
        <v>320</v>
      </c>
      <c r="B3" s="60" t="s">
        <v>454</v>
      </c>
      <c r="C3" s="60" t="s">
        <v>455</v>
      </c>
      <c r="D3" s="60" t="s">
        <v>456</v>
      </c>
      <c r="E3" s="60" t="s">
        <v>457</v>
      </c>
      <c r="F3" s="60" t="s">
        <v>458</v>
      </c>
      <c r="G3" s="60" t="s">
        <v>17</v>
      </c>
      <c r="H3" s="60" t="s">
        <v>13</v>
      </c>
      <c r="I3" s="60" t="s">
        <v>459</v>
      </c>
      <c r="J3" s="60" t="s">
        <v>31</v>
      </c>
      <c r="K3" s="60" t="s">
        <v>26</v>
      </c>
      <c r="L3" s="60" t="s">
        <v>44</v>
      </c>
      <c r="M3" s="60" t="s">
        <v>342</v>
      </c>
      <c r="N3" s="60" t="s">
        <v>342</v>
      </c>
      <c r="O3" s="60" t="s">
        <v>460</v>
      </c>
    </row>
    <row r="4" spans="1:15" x14ac:dyDescent="0.2">
      <c r="A4" s="66" t="s">
        <v>2</v>
      </c>
      <c r="B4" s="66" t="s">
        <v>20</v>
      </c>
      <c r="C4" s="66" t="s">
        <v>11</v>
      </c>
      <c r="D4" s="66" t="s">
        <v>7</v>
      </c>
      <c r="E4" s="66" t="s">
        <v>99</v>
      </c>
      <c r="F4" s="66" t="s">
        <v>64</v>
      </c>
      <c r="G4" s="66" t="s">
        <v>19</v>
      </c>
      <c r="H4" s="66" t="s">
        <v>15</v>
      </c>
      <c r="I4" s="66" t="s">
        <v>12</v>
      </c>
      <c r="J4" s="66" t="s">
        <v>33</v>
      </c>
      <c r="K4" s="66" t="s">
        <v>76</v>
      </c>
      <c r="L4" s="66" t="s">
        <v>28</v>
      </c>
      <c r="M4" s="66" t="s">
        <v>404</v>
      </c>
      <c r="N4" s="66" t="s">
        <v>165</v>
      </c>
      <c r="O4" s="66" t="s">
        <v>16</v>
      </c>
    </row>
    <row r="5" spans="1:15" x14ac:dyDescent="0.2">
      <c r="A5" s="8" t="s">
        <v>305</v>
      </c>
      <c r="B5" s="9">
        <v>403595</v>
      </c>
      <c r="C5" s="9">
        <v>213442.78571428571</v>
      </c>
      <c r="D5" s="9">
        <v>310628</v>
      </c>
      <c r="E5" s="9">
        <v>334344.33333333331</v>
      </c>
      <c r="F5" s="9">
        <v>307925.33333333331</v>
      </c>
      <c r="G5" s="9">
        <v>892755</v>
      </c>
      <c r="H5" s="9">
        <v>581534</v>
      </c>
      <c r="I5" s="9">
        <v>268638.5</v>
      </c>
      <c r="J5" s="9">
        <v>0</v>
      </c>
      <c r="K5" s="9">
        <v>425522</v>
      </c>
      <c r="L5" s="9">
        <v>159891</v>
      </c>
      <c r="M5" s="9">
        <v>133920</v>
      </c>
      <c r="N5" s="9">
        <v>334793</v>
      </c>
      <c r="O5" s="9">
        <v>469007.66666666669</v>
      </c>
    </row>
    <row r="6" spans="1:15" x14ac:dyDescent="0.2">
      <c r="A6" s="8" t="s">
        <v>291</v>
      </c>
      <c r="B6" s="9">
        <v>221040.5</v>
      </c>
      <c r="C6" s="9">
        <v>51650</v>
      </c>
      <c r="D6" s="9">
        <v>2380</v>
      </c>
      <c r="E6" s="9">
        <v>15497.666666666666</v>
      </c>
      <c r="F6" s="9">
        <v>2380</v>
      </c>
      <c r="G6" s="9">
        <v>66299</v>
      </c>
      <c r="H6" s="9">
        <v>71807</v>
      </c>
      <c r="I6" s="9">
        <v>12635.833333333334</v>
      </c>
      <c r="J6" s="9">
        <v>6405</v>
      </c>
      <c r="K6" s="9">
        <v>0</v>
      </c>
      <c r="L6" s="9">
        <v>50220</v>
      </c>
      <c r="M6" s="9">
        <v>5603</v>
      </c>
      <c r="N6" s="9">
        <v>10919</v>
      </c>
      <c r="O6" s="9">
        <v>339941</v>
      </c>
    </row>
    <row r="7" spans="1:15" x14ac:dyDescent="0.2">
      <c r="A7" s="8" t="s">
        <v>292</v>
      </c>
      <c r="B7" s="9">
        <v>32918</v>
      </c>
      <c r="C7" s="9">
        <v>0</v>
      </c>
      <c r="D7" s="9">
        <v>727.33333333333337</v>
      </c>
      <c r="E7" s="9">
        <v>2428.3333333333335</v>
      </c>
      <c r="F7" s="9">
        <v>1340</v>
      </c>
      <c r="G7" s="9">
        <v>65836</v>
      </c>
      <c r="H7" s="9">
        <v>0</v>
      </c>
      <c r="I7" s="9">
        <v>0</v>
      </c>
      <c r="J7" s="9">
        <v>0</v>
      </c>
      <c r="K7" s="9">
        <v>6362</v>
      </c>
      <c r="L7" s="9">
        <v>23113</v>
      </c>
      <c r="M7" s="9">
        <v>2977</v>
      </c>
      <c r="N7" s="9">
        <v>0</v>
      </c>
      <c r="O7" s="9">
        <v>21945.333333333332</v>
      </c>
    </row>
    <row r="8" spans="1:15" x14ac:dyDescent="0.2">
      <c r="A8" s="8" t="s">
        <v>293</v>
      </c>
      <c r="B8" s="9">
        <v>247512.5</v>
      </c>
      <c r="C8" s="9">
        <v>277197.35714285716</v>
      </c>
      <c r="D8" s="9">
        <v>319045</v>
      </c>
      <c r="E8" s="9">
        <v>563461.66666666663</v>
      </c>
      <c r="F8" s="9">
        <v>333472.33333333331</v>
      </c>
      <c r="G8" s="9">
        <v>0</v>
      </c>
      <c r="H8" s="9">
        <v>162729</v>
      </c>
      <c r="I8" s="9">
        <v>188198</v>
      </c>
      <c r="J8" s="9">
        <v>36501</v>
      </c>
      <c r="K8" s="9">
        <v>466577</v>
      </c>
      <c r="L8" s="9">
        <v>158398</v>
      </c>
      <c r="M8" s="9">
        <v>138417</v>
      </c>
      <c r="N8" s="9">
        <v>200854</v>
      </c>
      <c r="O8" s="9">
        <v>282334.66666666669</v>
      </c>
    </row>
    <row r="9" spans="1:15" x14ac:dyDescent="0.2">
      <c r="A9" s="8" t="s">
        <v>294</v>
      </c>
      <c r="B9" s="9">
        <v>0</v>
      </c>
      <c r="C9" s="9">
        <v>0</v>
      </c>
      <c r="D9" s="9">
        <v>0</v>
      </c>
      <c r="E9" s="9">
        <v>0</v>
      </c>
      <c r="F9" s="9">
        <v>0</v>
      </c>
      <c r="G9" s="9">
        <v>0</v>
      </c>
      <c r="H9" s="9">
        <v>0</v>
      </c>
      <c r="I9" s="9">
        <v>0</v>
      </c>
      <c r="J9" s="9">
        <v>0</v>
      </c>
      <c r="K9" s="9">
        <v>0</v>
      </c>
      <c r="L9" s="9">
        <v>0</v>
      </c>
      <c r="M9" s="9">
        <v>0</v>
      </c>
      <c r="N9" s="9">
        <v>0</v>
      </c>
      <c r="O9" s="9">
        <v>0</v>
      </c>
    </row>
    <row r="10" spans="1:15" x14ac:dyDescent="0.2">
      <c r="A10" s="8" t="s">
        <v>295</v>
      </c>
      <c r="B10" s="9">
        <v>628570</v>
      </c>
      <c r="C10" s="9">
        <v>234734.28571428571</v>
      </c>
      <c r="D10" s="9">
        <v>171501</v>
      </c>
      <c r="E10" s="9">
        <v>318321.33333333331</v>
      </c>
      <c r="F10" s="9">
        <v>188181</v>
      </c>
      <c r="G10" s="9">
        <v>1050337</v>
      </c>
      <c r="H10" s="9">
        <v>134783</v>
      </c>
      <c r="I10" s="9">
        <v>200754</v>
      </c>
      <c r="J10" s="9">
        <v>24251</v>
      </c>
      <c r="K10" s="9">
        <v>845858</v>
      </c>
      <c r="L10" s="9">
        <v>403202</v>
      </c>
      <c r="M10" s="9">
        <v>228600</v>
      </c>
      <c r="N10" s="9">
        <v>455150</v>
      </c>
      <c r="O10" s="9">
        <v>656256.33333333337</v>
      </c>
    </row>
    <row r="11" spans="1:15" x14ac:dyDescent="0.2">
      <c r="A11" s="8" t="s">
        <v>296</v>
      </c>
      <c r="B11" s="9">
        <v>63302</v>
      </c>
      <c r="C11" s="9">
        <v>64238.714285714283</v>
      </c>
      <c r="D11" s="9">
        <v>17533.333333333332</v>
      </c>
      <c r="E11" s="9">
        <v>20463.333333333332</v>
      </c>
      <c r="F11" s="9">
        <v>0</v>
      </c>
      <c r="G11" s="9">
        <v>0</v>
      </c>
      <c r="H11" s="9">
        <v>250735</v>
      </c>
      <c r="I11" s="9">
        <v>35771</v>
      </c>
      <c r="J11" s="9">
        <v>0</v>
      </c>
      <c r="K11" s="9">
        <v>0</v>
      </c>
      <c r="L11" s="9">
        <v>18614</v>
      </c>
      <c r="M11" s="9">
        <v>182000</v>
      </c>
      <c r="N11" s="9">
        <v>312000</v>
      </c>
      <c r="O11" s="9">
        <v>379973.33333333331</v>
      </c>
    </row>
    <row r="12" spans="1:15" x14ac:dyDescent="0.2">
      <c r="A12" s="8" t="s">
        <v>297</v>
      </c>
      <c r="B12" s="9">
        <v>1130793</v>
      </c>
      <c r="C12" s="9">
        <v>22639.714285714286</v>
      </c>
      <c r="D12" s="9">
        <v>5866.666666666667</v>
      </c>
      <c r="E12" s="9">
        <v>7066.666666666667</v>
      </c>
      <c r="F12" s="9">
        <v>5866.666666666667</v>
      </c>
      <c r="G12" s="9">
        <v>2855134</v>
      </c>
      <c r="H12" s="9">
        <v>0</v>
      </c>
      <c r="I12" s="9">
        <v>30316.666666666668</v>
      </c>
      <c r="J12" s="9">
        <v>0</v>
      </c>
      <c r="K12" s="9">
        <v>0</v>
      </c>
      <c r="L12" s="9">
        <v>412943</v>
      </c>
      <c r="M12" s="9">
        <v>0</v>
      </c>
      <c r="N12" s="9">
        <v>0</v>
      </c>
      <c r="O12" s="9">
        <v>117055.33333333333</v>
      </c>
    </row>
    <row r="13" spans="1:15" x14ac:dyDescent="0.2">
      <c r="A13" s="10" t="s">
        <v>304</v>
      </c>
      <c r="B13" s="7">
        <f>SUM(B5:B12)</f>
        <v>2727731</v>
      </c>
      <c r="C13" s="7">
        <f t="shared" ref="C13" si="0">SUM(C5:C12)</f>
        <v>863902.85714285716</v>
      </c>
      <c r="D13" s="7">
        <f t="shared" ref="D13" si="1">SUM(D5:D12)</f>
        <v>827681.33333333326</v>
      </c>
      <c r="E13" s="7">
        <f t="shared" ref="E13" si="2">SUM(E5:E12)</f>
        <v>1261583.3333333333</v>
      </c>
      <c r="F13" s="7">
        <f t="shared" ref="F13" si="3">SUM(F5:F12)</f>
        <v>839165.33333333326</v>
      </c>
      <c r="G13" s="7">
        <f t="shared" ref="G13" si="4">SUM(G5:G12)</f>
        <v>4930361</v>
      </c>
      <c r="H13" s="7">
        <f t="shared" ref="H13" si="5">SUM(H5:H12)</f>
        <v>1201588</v>
      </c>
      <c r="I13" s="7">
        <f t="shared" ref="I13" si="6">SUM(I5:I12)</f>
        <v>736313.99999999988</v>
      </c>
      <c r="J13" s="7">
        <f t="shared" ref="J13" si="7">SUM(J5:J12)</f>
        <v>67157</v>
      </c>
      <c r="K13" s="7">
        <f t="shared" ref="K13" si="8">SUM(K5:K12)</f>
        <v>1744319</v>
      </c>
      <c r="L13" s="7">
        <f t="shared" ref="L13" si="9">SUM(L5:L12)</f>
        <v>1226381</v>
      </c>
      <c r="M13" s="7">
        <f t="shared" ref="M13" si="10">SUM(M5:M12)</f>
        <v>691517</v>
      </c>
      <c r="N13" s="7">
        <f t="shared" ref="N13" si="11">SUM(N5:N12)</f>
        <v>1313716</v>
      </c>
      <c r="O13" s="7">
        <f t="shared" ref="O13" si="12">SUM(O5:O12)</f>
        <v>2266513.666666667</v>
      </c>
    </row>
    <row r="14" spans="1:15" x14ac:dyDescent="0.2">
      <c r="A14" s="8" t="s">
        <v>298</v>
      </c>
      <c r="B14" s="9">
        <v>705163</v>
      </c>
      <c r="C14" s="9">
        <v>457101.42857142858</v>
      </c>
      <c r="D14" s="9">
        <v>214109.33333333334</v>
      </c>
      <c r="E14" s="9">
        <v>327986.66666666669</v>
      </c>
      <c r="F14" s="9">
        <v>163404.66666666666</v>
      </c>
      <c r="G14" s="9">
        <v>561125</v>
      </c>
      <c r="H14" s="9">
        <v>1185461</v>
      </c>
      <c r="I14" s="9">
        <v>119159.16666666667</v>
      </c>
      <c r="J14" s="9">
        <v>200961</v>
      </c>
      <c r="K14" s="9">
        <v>671411</v>
      </c>
      <c r="L14" s="9">
        <v>14932</v>
      </c>
      <c r="M14" s="9">
        <v>134076</v>
      </c>
      <c r="N14" s="9">
        <v>134076</v>
      </c>
      <c r="O14" s="9">
        <v>976690.66666666663</v>
      </c>
    </row>
    <row r="15" spans="1:15" x14ac:dyDescent="0.2">
      <c r="A15" s="8" t="s">
        <v>299</v>
      </c>
      <c r="B15" s="9">
        <v>0</v>
      </c>
      <c r="C15" s="9">
        <v>46232.214285714283</v>
      </c>
      <c r="D15" s="9">
        <v>0</v>
      </c>
      <c r="E15" s="9">
        <v>3118.6666666666665</v>
      </c>
      <c r="F15" s="9">
        <v>0</v>
      </c>
      <c r="G15" s="9">
        <v>0</v>
      </c>
      <c r="H15" s="9">
        <v>0</v>
      </c>
      <c r="I15" s="9">
        <v>17996.666666666668</v>
      </c>
      <c r="J15" s="9">
        <v>0</v>
      </c>
      <c r="K15" s="9">
        <v>0</v>
      </c>
      <c r="L15" s="9">
        <v>664</v>
      </c>
      <c r="M15" s="9">
        <v>40980</v>
      </c>
      <c r="N15" s="9">
        <v>40980</v>
      </c>
      <c r="O15" s="9">
        <v>0</v>
      </c>
    </row>
    <row r="16" spans="1:15" x14ac:dyDescent="0.2">
      <c r="A16" s="8" t="s">
        <v>306</v>
      </c>
      <c r="B16" s="9">
        <v>94283.5</v>
      </c>
      <c r="C16" s="9">
        <v>38607.357142857145</v>
      </c>
      <c r="D16" s="9">
        <v>62815.333333333336</v>
      </c>
      <c r="E16" s="9">
        <v>51346</v>
      </c>
      <c r="F16" s="9">
        <v>45533.666666666664</v>
      </c>
      <c r="G16" s="9">
        <v>174447</v>
      </c>
      <c r="H16" s="9">
        <v>180186</v>
      </c>
      <c r="I16" s="9">
        <v>18766.5</v>
      </c>
      <c r="J16" s="9">
        <v>3188</v>
      </c>
      <c r="K16" s="9">
        <v>71691</v>
      </c>
      <c r="L16" s="9">
        <v>9211</v>
      </c>
      <c r="M16" s="9">
        <v>11386</v>
      </c>
      <c r="N16" s="9">
        <v>11386</v>
      </c>
      <c r="O16" s="9">
        <v>470610</v>
      </c>
    </row>
    <row r="17" spans="1:15" x14ac:dyDescent="0.2">
      <c r="A17" s="10" t="s">
        <v>303</v>
      </c>
      <c r="B17" s="7">
        <f>SUM(B14:B16)</f>
        <v>799446.5</v>
      </c>
      <c r="C17" s="7">
        <f t="shared" ref="C17" si="13">SUM(C14:C16)</f>
        <v>541941</v>
      </c>
      <c r="D17" s="7">
        <f t="shared" ref="D17" si="14">SUM(D14:D16)</f>
        <v>276924.66666666669</v>
      </c>
      <c r="E17" s="7">
        <f t="shared" ref="E17" si="15">SUM(E14:E16)</f>
        <v>382451.33333333337</v>
      </c>
      <c r="F17" s="7">
        <f t="shared" ref="F17" si="16">SUM(F14:F16)</f>
        <v>208938.33333333331</v>
      </c>
      <c r="G17" s="7">
        <f t="shared" ref="G17" si="17">SUM(G14:G16)</f>
        <v>735572</v>
      </c>
      <c r="H17" s="7">
        <f t="shared" ref="H17" si="18">SUM(H14:H16)</f>
        <v>1365647</v>
      </c>
      <c r="I17" s="7">
        <f t="shared" ref="I17" si="19">SUM(I14:I16)</f>
        <v>155922.33333333334</v>
      </c>
      <c r="J17" s="7">
        <f t="shared" ref="J17" si="20">SUM(J14:J16)</f>
        <v>204149</v>
      </c>
      <c r="K17" s="7">
        <f t="shared" ref="K17" si="21">SUM(K14:K16)</f>
        <v>743102</v>
      </c>
      <c r="L17" s="7">
        <f t="shared" ref="L17" si="22">SUM(L14:L16)</f>
        <v>24807</v>
      </c>
      <c r="M17" s="7">
        <f t="shared" ref="M17" si="23">SUM(M14:M16)</f>
        <v>186442</v>
      </c>
      <c r="N17" s="7">
        <f t="shared" ref="N17" si="24">SUM(N14:N16)</f>
        <v>186442</v>
      </c>
      <c r="O17" s="7">
        <f t="shared" ref="O17" si="25">SUM(O14:O16)</f>
        <v>1447300.6666666665</v>
      </c>
    </row>
    <row r="18" spans="1:15" x14ac:dyDescent="0.2">
      <c r="A18" s="10" t="s">
        <v>3</v>
      </c>
      <c r="B18" s="7">
        <f>+B17+B13</f>
        <v>3527177.5</v>
      </c>
      <c r="C18" s="7">
        <f t="shared" ref="C18:O18" si="26">+C17+C13</f>
        <v>1405843.8571428573</v>
      </c>
      <c r="D18" s="7">
        <f t="shared" si="26"/>
        <v>1104606</v>
      </c>
      <c r="E18" s="7">
        <f t="shared" si="26"/>
        <v>1644034.6666666665</v>
      </c>
      <c r="F18" s="7">
        <f t="shared" si="26"/>
        <v>1048103.6666666665</v>
      </c>
      <c r="G18" s="7">
        <f t="shared" si="26"/>
        <v>5665933</v>
      </c>
      <c r="H18" s="7">
        <f>+H17+H13</f>
        <v>2567235</v>
      </c>
      <c r="I18" s="7">
        <f>+I17+I13</f>
        <v>892236.33333333326</v>
      </c>
      <c r="J18" s="7">
        <f t="shared" si="26"/>
        <v>271306</v>
      </c>
      <c r="K18" s="7">
        <f t="shared" si="26"/>
        <v>2487421</v>
      </c>
      <c r="L18" s="7">
        <f t="shared" si="26"/>
        <v>1251188</v>
      </c>
      <c r="M18" s="7">
        <f t="shared" si="26"/>
        <v>877959</v>
      </c>
      <c r="N18" s="7">
        <f t="shared" si="26"/>
        <v>1500158</v>
      </c>
      <c r="O18" s="7">
        <f t="shared" si="26"/>
        <v>3713814.3333333335</v>
      </c>
    </row>
    <row r="19" spans="1:15" x14ac:dyDescent="0.2">
      <c r="A19" s="8" t="s">
        <v>300</v>
      </c>
      <c r="B19" s="9">
        <v>2211</v>
      </c>
      <c r="C19" s="9">
        <v>8591</v>
      </c>
      <c r="D19" s="9">
        <v>1388</v>
      </c>
      <c r="E19" s="9">
        <v>2261</v>
      </c>
      <c r="F19" s="9">
        <v>1165</v>
      </c>
      <c r="G19" s="9">
        <v>99</v>
      </c>
      <c r="H19" s="9">
        <v>5</v>
      </c>
      <c r="I19" s="9">
        <v>2352</v>
      </c>
      <c r="J19" s="9">
        <v>94</v>
      </c>
      <c r="K19" s="9">
        <v>101</v>
      </c>
      <c r="L19" s="9">
        <v>1558</v>
      </c>
      <c r="M19" s="9">
        <v>335</v>
      </c>
      <c r="N19" s="9">
        <v>208</v>
      </c>
      <c r="O19" s="9">
        <v>4282</v>
      </c>
    </row>
    <row r="20" spans="1:15" x14ac:dyDescent="0.2">
      <c r="A20" s="8" t="s">
        <v>301</v>
      </c>
      <c r="B20" s="9">
        <v>13</v>
      </c>
      <c r="C20" s="9">
        <v>49</v>
      </c>
      <c r="D20" s="9">
        <v>8</v>
      </c>
      <c r="E20" s="9">
        <v>12</v>
      </c>
      <c r="F20" s="9">
        <v>8</v>
      </c>
      <c r="G20" s="9">
        <v>1</v>
      </c>
      <c r="H20" s="9">
        <v>1</v>
      </c>
      <c r="I20" s="9">
        <v>18</v>
      </c>
      <c r="J20" s="9">
        <v>1</v>
      </c>
      <c r="K20" s="9">
        <v>3</v>
      </c>
      <c r="L20" s="9">
        <v>4</v>
      </c>
      <c r="M20" s="9">
        <v>2</v>
      </c>
      <c r="N20" s="9">
        <v>2</v>
      </c>
      <c r="O20" s="9">
        <v>14</v>
      </c>
    </row>
    <row r="22" spans="1:15" x14ac:dyDescent="0.2">
      <c r="A22" s="116" t="s">
        <v>322</v>
      </c>
      <c r="B22" s="116"/>
      <c r="C22" s="116"/>
      <c r="D22" s="116"/>
      <c r="E22" s="116"/>
      <c r="F22" s="116"/>
      <c r="G22" s="116"/>
      <c r="H22" s="116"/>
      <c r="I22" s="116"/>
      <c r="J22" s="116"/>
      <c r="K22" s="116"/>
      <c r="L22" s="116"/>
      <c r="M22" s="116"/>
      <c r="N22" s="116"/>
      <c r="O22" s="116"/>
    </row>
    <row r="23" spans="1:15" x14ac:dyDescent="0.2">
      <c r="A23" s="15" t="s">
        <v>309</v>
      </c>
      <c r="B23" s="16">
        <f>+B5/$B$18</f>
        <v>0.11442435204919514</v>
      </c>
      <c r="C23" s="16">
        <f>+C5/$C$18</f>
        <v>0.15182538560724126</v>
      </c>
      <c r="D23" s="16">
        <f>+D5/$D$18</f>
        <v>0.28121158132401963</v>
      </c>
      <c r="E23" s="16">
        <f>+E5/$E$18</f>
        <v>0.2033681771511712</v>
      </c>
      <c r="F23" s="16">
        <f>+F5/$F$18</f>
        <v>0.29379282138439872</v>
      </c>
      <c r="G23" s="16">
        <f>+G5/$G$18</f>
        <v>0.15756540008503453</v>
      </c>
      <c r="H23" s="16">
        <f>+H5/$H$18</f>
        <v>0.22652152997290859</v>
      </c>
      <c r="I23" s="16">
        <f>+I5/$I$18</f>
        <v>0.30108446603646494</v>
      </c>
      <c r="J23" s="16">
        <f>+J5/$J$18</f>
        <v>0</v>
      </c>
      <c r="K23" s="16">
        <f>+K5/$K$18</f>
        <v>0.17106955356572129</v>
      </c>
      <c r="L23" s="16">
        <f>+L5/$L$18</f>
        <v>0.12779134710371262</v>
      </c>
      <c r="M23" s="16">
        <f>+M5/$M$18</f>
        <v>0.15253559676476919</v>
      </c>
      <c r="N23" s="16">
        <f>+N5/$N$18</f>
        <v>0.22317182590100509</v>
      </c>
      <c r="O23" s="16">
        <f>+O5/$O$18</f>
        <v>0.12628732202821483</v>
      </c>
    </row>
    <row r="24" spans="1:15" x14ac:dyDescent="0.2">
      <c r="A24" s="17" t="s">
        <v>310</v>
      </c>
      <c r="B24" s="16">
        <f t="shared" ref="B24:B36" si="27">+B6/$B$18</f>
        <v>6.2667813003456724E-2</v>
      </c>
      <c r="C24" s="16">
        <f t="shared" ref="C24:C36" si="28">+C6/$C$18</f>
        <v>3.6739499722942201E-2</v>
      </c>
      <c r="D24" s="16">
        <f t="shared" ref="D24:D36" si="29">+D6/$D$18</f>
        <v>2.1546144054984313E-3</v>
      </c>
      <c r="E24" s="16">
        <f t="shared" ref="E24:E36" si="30">+E6/$E$18</f>
        <v>9.4266057650041445E-3</v>
      </c>
      <c r="F24" s="16">
        <f t="shared" ref="F24:F36" si="31">+F6/$F$18</f>
        <v>2.2707677453025483E-3</v>
      </c>
      <c r="G24" s="16">
        <f t="shared" ref="G24:G36" si="32">+G6/$G$18</f>
        <v>1.1701338508591612E-2</v>
      </c>
      <c r="H24" s="16">
        <f t="shared" ref="H24:H36" si="33">+H6/$H$18</f>
        <v>2.7970559765662279E-2</v>
      </c>
      <c r="I24" s="16">
        <f t="shared" ref="I24:I36" si="34">+I6/$I$18</f>
        <v>1.4161980252616181E-2</v>
      </c>
      <c r="J24" s="16">
        <f t="shared" ref="J24:J36" si="35">+J6/$J$18</f>
        <v>2.3608029310077921E-2</v>
      </c>
      <c r="K24" s="16">
        <f t="shared" ref="K24:K36" si="36">+K6/$K$18</f>
        <v>0</v>
      </c>
      <c r="L24" s="16">
        <f t="shared" ref="L24:L36" si="37">+L6/$L$18</f>
        <v>4.0137852984523506E-2</v>
      </c>
      <c r="M24" s="16">
        <f t="shared" ref="M24:M36" si="38">+M6/$M$18</f>
        <v>6.3818469882989982E-3</v>
      </c>
      <c r="N24" s="16">
        <f t="shared" ref="N24:N36" si="39">+N6/$N$18</f>
        <v>7.2785666576453949E-3</v>
      </c>
      <c r="O24" s="16">
        <f t="shared" ref="O24:O36" si="40">+O6/$O$18</f>
        <v>9.1534193551050788E-2</v>
      </c>
    </row>
    <row r="25" spans="1:15" x14ac:dyDescent="0.2">
      <c r="A25" s="17" t="s">
        <v>311</v>
      </c>
      <c r="B25" s="16">
        <f t="shared" si="27"/>
        <v>9.332674638574328E-3</v>
      </c>
      <c r="C25" s="16">
        <f t="shared" si="28"/>
        <v>0</v>
      </c>
      <c r="D25" s="16">
        <f t="shared" si="29"/>
        <v>6.5845499058789594E-4</v>
      </c>
      <c r="E25" s="16">
        <f t="shared" si="30"/>
        <v>1.4770572558891705E-3</v>
      </c>
      <c r="F25" s="16">
        <f t="shared" si="31"/>
        <v>1.2784994868510146E-3</v>
      </c>
      <c r="G25" s="16">
        <f t="shared" si="32"/>
        <v>1.1619622046360238E-2</v>
      </c>
      <c r="H25" s="16">
        <f t="shared" si="33"/>
        <v>0</v>
      </c>
      <c r="I25" s="16">
        <f t="shared" si="34"/>
        <v>0</v>
      </c>
      <c r="J25" s="16">
        <f t="shared" si="35"/>
        <v>0</v>
      </c>
      <c r="K25" s="16">
        <f t="shared" si="36"/>
        <v>2.557669168186648E-3</v>
      </c>
      <c r="L25" s="16">
        <f t="shared" si="37"/>
        <v>1.8472843409623494E-2</v>
      </c>
      <c r="M25" s="16">
        <f t="shared" si="38"/>
        <v>3.3908189334581683E-3</v>
      </c>
      <c r="N25" s="16">
        <f t="shared" si="39"/>
        <v>0</v>
      </c>
      <c r="O25" s="16">
        <f t="shared" si="40"/>
        <v>5.9091089008847415E-3</v>
      </c>
    </row>
    <row r="26" spans="1:15" x14ac:dyDescent="0.2">
      <c r="A26" s="17" t="s">
        <v>312</v>
      </c>
      <c r="B26" s="16">
        <f t="shared" si="27"/>
        <v>7.0172964076800778E-2</v>
      </c>
      <c r="C26" s="16">
        <f t="shared" si="28"/>
        <v>0.19717506729816672</v>
      </c>
      <c r="D26" s="16">
        <f t="shared" si="29"/>
        <v>0.28883149285808696</v>
      </c>
      <c r="E26" s="16">
        <f t="shared" si="30"/>
        <v>0.34273101297134045</v>
      </c>
      <c r="F26" s="16">
        <f t="shared" si="31"/>
        <v>0.31816731869080384</v>
      </c>
      <c r="G26" s="16">
        <f t="shared" si="32"/>
        <v>0</v>
      </c>
      <c r="H26" s="16">
        <f t="shared" si="33"/>
        <v>6.338687342607903E-2</v>
      </c>
      <c r="I26" s="16">
        <f t="shared" si="34"/>
        <v>0.21092841993657138</v>
      </c>
      <c r="J26" s="16">
        <f t="shared" si="35"/>
        <v>0.13453812300502016</v>
      </c>
      <c r="K26" s="16">
        <f t="shared" si="36"/>
        <v>0.18757460035916718</v>
      </c>
      <c r="L26" s="16">
        <f t="shared" si="37"/>
        <v>0.12659808118364307</v>
      </c>
      <c r="M26" s="16">
        <f t="shared" si="38"/>
        <v>0.15765770383355032</v>
      </c>
      <c r="N26" s="16">
        <f t="shared" si="39"/>
        <v>0.13388856373795294</v>
      </c>
      <c r="O26" s="16">
        <f t="shared" si="40"/>
        <v>7.6022827563718628E-2</v>
      </c>
    </row>
    <row r="27" spans="1:15" x14ac:dyDescent="0.2">
      <c r="A27" s="17" t="s">
        <v>313</v>
      </c>
      <c r="B27" s="16">
        <f t="shared" si="27"/>
        <v>0</v>
      </c>
      <c r="C27" s="16">
        <f t="shared" si="28"/>
        <v>0</v>
      </c>
      <c r="D27" s="16">
        <f t="shared" si="29"/>
        <v>0</v>
      </c>
      <c r="E27" s="16">
        <f t="shared" si="30"/>
        <v>0</v>
      </c>
      <c r="F27" s="16">
        <f t="shared" si="31"/>
        <v>0</v>
      </c>
      <c r="G27" s="16">
        <f t="shared" si="32"/>
        <v>0</v>
      </c>
      <c r="H27" s="16">
        <f t="shared" si="33"/>
        <v>0</v>
      </c>
      <c r="I27" s="16">
        <f t="shared" si="34"/>
        <v>0</v>
      </c>
      <c r="J27" s="16">
        <f t="shared" si="35"/>
        <v>0</v>
      </c>
      <c r="K27" s="16">
        <f t="shared" si="36"/>
        <v>0</v>
      </c>
      <c r="L27" s="16">
        <f t="shared" si="37"/>
        <v>0</v>
      </c>
      <c r="M27" s="16">
        <f t="shared" si="38"/>
        <v>0</v>
      </c>
      <c r="N27" s="16">
        <f t="shared" si="39"/>
        <v>0</v>
      </c>
      <c r="O27" s="16">
        <f t="shared" si="40"/>
        <v>0</v>
      </c>
    </row>
    <row r="28" spans="1:15" x14ac:dyDescent="0.2">
      <c r="A28" s="17" t="s">
        <v>314</v>
      </c>
      <c r="B28" s="16">
        <f t="shared" si="27"/>
        <v>0.1782076461986957</v>
      </c>
      <c r="C28" s="16">
        <f t="shared" si="28"/>
        <v>0.16697038189670929</v>
      </c>
      <c r="D28" s="16">
        <f t="shared" si="29"/>
        <v>0.15525988451991027</v>
      </c>
      <c r="E28" s="16">
        <f t="shared" si="30"/>
        <v>0.19362203230102204</v>
      </c>
      <c r="F28" s="16">
        <f>+F10/$F$18</f>
        <v>0.17954426263814238</v>
      </c>
      <c r="G28" s="16">
        <f t="shared" si="32"/>
        <v>0.18537758918081099</v>
      </c>
      <c r="H28" s="16">
        <f t="shared" si="33"/>
        <v>5.2501231870085908E-2</v>
      </c>
      <c r="I28" s="16">
        <f t="shared" si="34"/>
        <v>0.22500092464291041</v>
      </c>
      <c r="J28" s="16">
        <f t="shared" si="35"/>
        <v>8.9386154379188079E-2</v>
      </c>
      <c r="K28" s="16">
        <f t="shared" si="36"/>
        <v>0.34005421679723696</v>
      </c>
      <c r="L28" s="16">
        <f t="shared" si="37"/>
        <v>0.32225532853575961</v>
      </c>
      <c r="M28" s="16">
        <f t="shared" si="38"/>
        <v>0.26037662350975388</v>
      </c>
      <c r="N28" s="16">
        <f t="shared" si="39"/>
        <v>0.30340137505516085</v>
      </c>
      <c r="O28" s="16">
        <f t="shared" si="40"/>
        <v>0.17670682334415749</v>
      </c>
    </row>
    <row r="29" spans="1:15" x14ac:dyDescent="0.2">
      <c r="A29" s="17" t="s">
        <v>315</v>
      </c>
      <c r="B29" s="16">
        <f t="shared" si="27"/>
        <v>1.7946927819765236E-2</v>
      </c>
      <c r="C29" s="16">
        <f t="shared" si="28"/>
        <v>4.5694060516982826E-2</v>
      </c>
      <c r="D29" s="16">
        <f t="shared" si="29"/>
        <v>1.5872929653952025E-2</v>
      </c>
      <c r="E29" s="16">
        <f t="shared" si="30"/>
        <v>1.2447020581885541E-2</v>
      </c>
      <c r="F29" s="16">
        <f t="shared" si="31"/>
        <v>0</v>
      </c>
      <c r="G29" s="16">
        <f t="shared" si="32"/>
        <v>0</v>
      </c>
      <c r="H29" s="16">
        <f t="shared" si="33"/>
        <v>9.766733470056306E-2</v>
      </c>
      <c r="I29" s="16">
        <f t="shared" si="34"/>
        <v>4.0091395814785998E-2</v>
      </c>
      <c r="J29" s="16">
        <f t="shared" si="35"/>
        <v>0</v>
      </c>
      <c r="K29" s="16">
        <f t="shared" si="36"/>
        <v>0</v>
      </c>
      <c r="L29" s="16">
        <f t="shared" si="37"/>
        <v>1.4877060841376357E-2</v>
      </c>
      <c r="M29" s="16">
        <f t="shared" si="38"/>
        <v>0.20729897409787928</v>
      </c>
      <c r="N29" s="16">
        <f t="shared" si="39"/>
        <v>0.20797809297420672</v>
      </c>
      <c r="O29" s="16">
        <f t="shared" si="40"/>
        <v>0.10231349745270876</v>
      </c>
    </row>
    <row r="30" spans="1:15" x14ac:dyDescent="0.2">
      <c r="A30" s="68" t="s">
        <v>316</v>
      </c>
      <c r="B30" s="16">
        <f t="shared" si="27"/>
        <v>0.3205942995497108</v>
      </c>
      <c r="C30" s="16">
        <f t="shared" si="28"/>
        <v>1.6104003421635829E-2</v>
      </c>
      <c r="D30" s="16">
        <f t="shared" si="29"/>
        <v>5.3110943328812873E-3</v>
      </c>
      <c r="E30" s="16">
        <f>+E12/$E$18</f>
        <v>4.2983684042347857E-3</v>
      </c>
      <c r="F30" s="16">
        <f t="shared" si="31"/>
        <v>5.5974106887009597E-3</v>
      </c>
      <c r="G30" s="16">
        <f t="shared" si="32"/>
        <v>0.50391241830780564</v>
      </c>
      <c r="H30" s="16">
        <f t="shared" si="33"/>
        <v>0</v>
      </c>
      <c r="I30" s="16">
        <f t="shared" si="34"/>
        <v>3.3978291999615953E-2</v>
      </c>
      <c r="J30" s="16">
        <f t="shared" si="35"/>
        <v>0</v>
      </c>
      <c r="K30" s="16">
        <f t="shared" si="36"/>
        <v>0</v>
      </c>
      <c r="L30" s="16">
        <f t="shared" si="37"/>
        <v>0.33004072929088196</v>
      </c>
      <c r="M30" s="16">
        <f t="shared" si="38"/>
        <v>0</v>
      </c>
      <c r="N30" s="16">
        <f t="shared" si="39"/>
        <v>0</v>
      </c>
      <c r="O30" s="16">
        <f t="shared" si="40"/>
        <v>3.1518897507261848E-2</v>
      </c>
    </row>
    <row r="31" spans="1:15" x14ac:dyDescent="0.2">
      <c r="A31" s="56" t="s">
        <v>304</v>
      </c>
      <c r="B31" s="18">
        <f t="shared" si="27"/>
        <v>0.77334667733619866</v>
      </c>
      <c r="C31" s="18">
        <f t="shared" si="28"/>
        <v>0.61450839846367811</v>
      </c>
      <c r="D31" s="18">
        <f t="shared" si="29"/>
        <v>0.74930005208493644</v>
      </c>
      <c r="E31" s="18">
        <f t="shared" si="30"/>
        <v>0.76737027443054728</v>
      </c>
      <c r="F31" s="18">
        <f t="shared" si="31"/>
        <v>0.80065108063419943</v>
      </c>
      <c r="G31" s="18">
        <f t="shared" si="32"/>
        <v>0.870176368128603</v>
      </c>
      <c r="H31" s="18">
        <f t="shared" si="33"/>
        <v>0.4680475297352989</v>
      </c>
      <c r="I31" s="18">
        <f t="shared" si="34"/>
        <v>0.82524547868296472</v>
      </c>
      <c r="J31" s="18">
        <f t="shared" si="35"/>
        <v>0.24753230669428616</v>
      </c>
      <c r="K31" s="18">
        <f t="shared" si="36"/>
        <v>0.70125603989031204</v>
      </c>
      <c r="L31" s="18">
        <f t="shared" si="37"/>
        <v>0.98017324334952061</v>
      </c>
      <c r="M31" s="18">
        <f t="shared" si="38"/>
        <v>0.7876415641277098</v>
      </c>
      <c r="N31" s="18">
        <f t="shared" si="39"/>
        <v>0.87571842432597102</v>
      </c>
      <c r="O31" s="18">
        <f t="shared" si="40"/>
        <v>0.61029267034799717</v>
      </c>
    </row>
    <row r="32" spans="1:15" x14ac:dyDescent="0.2">
      <c r="A32" s="15" t="s">
        <v>317</v>
      </c>
      <c r="B32" s="16">
        <f t="shared" si="27"/>
        <v>0.19992274275961444</v>
      </c>
      <c r="C32" s="16">
        <f t="shared" si="28"/>
        <v>0.32514381042316526</v>
      </c>
      <c r="D32" s="16">
        <f t="shared" si="29"/>
        <v>0.19383321594607791</v>
      </c>
      <c r="E32" s="16">
        <f t="shared" si="30"/>
        <v>0.1995010648599462</v>
      </c>
      <c r="F32" s="16">
        <f t="shared" si="31"/>
        <v>0.15590506155402567</v>
      </c>
      <c r="G32" s="16">
        <f t="shared" si="32"/>
        <v>9.9034880927818952E-2</v>
      </c>
      <c r="H32" s="16">
        <f t="shared" si="33"/>
        <v>0.46176567396440138</v>
      </c>
      <c r="I32" s="16">
        <f t="shared" si="34"/>
        <v>0.13355112565467522</v>
      </c>
      <c r="J32" s="16">
        <f t="shared" si="35"/>
        <v>0.7407171238380279</v>
      </c>
      <c r="K32" s="16">
        <f t="shared" si="36"/>
        <v>0.26992254226365381</v>
      </c>
      <c r="L32" s="16">
        <f t="shared" si="37"/>
        <v>1.1934257681499503E-2</v>
      </c>
      <c r="M32" s="16">
        <f t="shared" si="38"/>
        <v>0.15271328159971023</v>
      </c>
      <c r="N32" s="16">
        <f t="shared" si="39"/>
        <v>8.9374585876954293E-2</v>
      </c>
      <c r="O32" s="16">
        <f t="shared" si="40"/>
        <v>0.2629885554321823</v>
      </c>
    </row>
    <row r="33" spans="1:15" x14ac:dyDescent="0.2">
      <c r="A33" s="15" t="s">
        <v>318</v>
      </c>
      <c r="B33" s="16">
        <f t="shared" si="27"/>
        <v>0</v>
      </c>
      <c r="C33" s="16">
        <f t="shared" si="28"/>
        <v>3.2885739088886819E-2</v>
      </c>
      <c r="D33" s="16">
        <f t="shared" si="29"/>
        <v>0</v>
      </c>
      <c r="E33" s="16">
        <f t="shared" si="30"/>
        <v>1.8969591882085212E-3</v>
      </c>
      <c r="F33" s="16">
        <f t="shared" si="31"/>
        <v>0</v>
      </c>
      <c r="G33" s="16">
        <f t="shared" si="32"/>
        <v>0</v>
      </c>
      <c r="H33" s="16">
        <f t="shared" si="33"/>
        <v>0</v>
      </c>
      <c r="I33" s="16">
        <f t="shared" si="34"/>
        <v>2.0170291204609843E-2</v>
      </c>
      <c r="J33" s="16">
        <f t="shared" si="35"/>
        <v>0</v>
      </c>
      <c r="K33" s="16">
        <f t="shared" si="36"/>
        <v>0</v>
      </c>
      <c r="L33" s="16">
        <f t="shared" si="37"/>
        <v>5.3069562687621682E-4</v>
      </c>
      <c r="M33" s="16">
        <f t="shared" si="38"/>
        <v>4.6676439332588422E-2</v>
      </c>
      <c r="N33" s="16">
        <f t="shared" si="39"/>
        <v>2.7317122596419843E-2</v>
      </c>
      <c r="O33" s="16">
        <f t="shared" si="40"/>
        <v>0</v>
      </c>
    </row>
    <row r="34" spans="1:15" x14ac:dyDescent="0.2">
      <c r="A34" s="15" t="s">
        <v>319</v>
      </c>
      <c r="B34" s="16">
        <f t="shared" si="27"/>
        <v>2.6730579904186848E-2</v>
      </c>
      <c r="C34" s="16">
        <f t="shared" si="28"/>
        <v>2.7462052024269712E-2</v>
      </c>
      <c r="D34" s="16">
        <f t="shared" si="29"/>
        <v>5.6866731968985625E-2</v>
      </c>
      <c r="E34" s="16">
        <f t="shared" si="30"/>
        <v>3.1231701521298012E-2</v>
      </c>
      <c r="F34" s="16">
        <f t="shared" si="31"/>
        <v>4.3443857811774983E-2</v>
      </c>
      <c r="G34" s="16">
        <f t="shared" si="32"/>
        <v>3.0788750943578049E-2</v>
      </c>
      <c r="H34" s="16">
        <f t="shared" si="33"/>
        <v>7.0186796300299739E-2</v>
      </c>
      <c r="I34" s="16">
        <f t="shared" si="34"/>
        <v>2.1033104457750171E-2</v>
      </c>
      <c r="J34" s="16">
        <f t="shared" si="35"/>
        <v>1.1750569467685934E-2</v>
      </c>
      <c r="K34" s="16">
        <f t="shared" si="36"/>
        <v>2.8821417846034106E-2</v>
      </c>
      <c r="L34" s="16">
        <f t="shared" si="37"/>
        <v>7.3618033421036649E-3</v>
      </c>
      <c r="M34" s="16">
        <f t="shared" si="38"/>
        <v>1.2968714939991502E-2</v>
      </c>
      <c r="N34" s="16">
        <f t="shared" si="39"/>
        <v>7.5898672006548644E-3</v>
      </c>
      <c r="O34" s="16">
        <f t="shared" si="40"/>
        <v>0.12671877421982053</v>
      </c>
    </row>
    <row r="35" spans="1:15" x14ac:dyDescent="0.2">
      <c r="A35" s="56" t="s">
        <v>303</v>
      </c>
      <c r="B35" s="18">
        <f t="shared" si="27"/>
        <v>0.22665332266380131</v>
      </c>
      <c r="C35" s="18">
        <f t="shared" si="28"/>
        <v>0.38549160153632178</v>
      </c>
      <c r="D35" s="18">
        <f t="shared" si="29"/>
        <v>0.25069994791506356</v>
      </c>
      <c r="E35" s="18">
        <f t="shared" si="30"/>
        <v>0.23262972556945274</v>
      </c>
      <c r="F35" s="18">
        <f t="shared" si="31"/>
        <v>0.19934891936580065</v>
      </c>
      <c r="G35" s="18">
        <f t="shared" si="32"/>
        <v>0.129823631871397</v>
      </c>
      <c r="H35" s="18">
        <f t="shared" si="33"/>
        <v>0.53195247026470116</v>
      </c>
      <c r="I35" s="18">
        <f t="shared" si="34"/>
        <v>0.17475452131703523</v>
      </c>
      <c r="J35" s="18">
        <f t="shared" si="35"/>
        <v>0.75246769330571384</v>
      </c>
      <c r="K35" s="18">
        <f t="shared" si="36"/>
        <v>0.2987439601096879</v>
      </c>
      <c r="L35" s="18">
        <f t="shared" si="37"/>
        <v>1.9826756650479383E-2</v>
      </c>
      <c r="M35" s="18">
        <f t="shared" si="38"/>
        <v>0.21235843587229017</v>
      </c>
      <c r="N35" s="18">
        <f t="shared" si="39"/>
        <v>0.124281575674029</v>
      </c>
      <c r="O35" s="18">
        <f t="shared" si="40"/>
        <v>0.38970732965200283</v>
      </c>
    </row>
    <row r="36" spans="1:15" x14ac:dyDescent="0.2">
      <c r="A36" s="57" t="s">
        <v>3</v>
      </c>
      <c r="B36" s="18">
        <f t="shared" si="27"/>
        <v>1</v>
      </c>
      <c r="C36" s="18">
        <f t="shared" si="28"/>
        <v>1</v>
      </c>
      <c r="D36" s="18">
        <f t="shared" si="29"/>
        <v>1</v>
      </c>
      <c r="E36" s="18">
        <f t="shared" si="30"/>
        <v>1</v>
      </c>
      <c r="F36" s="18">
        <f t="shared" si="31"/>
        <v>1</v>
      </c>
      <c r="G36" s="18">
        <f t="shared" si="32"/>
        <v>1</v>
      </c>
      <c r="H36" s="18">
        <f t="shared" si="33"/>
        <v>1</v>
      </c>
      <c r="I36" s="18">
        <f t="shared" si="34"/>
        <v>1</v>
      </c>
      <c r="J36" s="18">
        <f t="shared" si="35"/>
        <v>1</v>
      </c>
      <c r="K36" s="18">
        <f t="shared" si="36"/>
        <v>1</v>
      </c>
      <c r="L36" s="18">
        <f t="shared" si="37"/>
        <v>1</v>
      </c>
      <c r="M36" s="18">
        <f t="shared" si="38"/>
        <v>1</v>
      </c>
      <c r="N36" s="18">
        <f t="shared" si="39"/>
        <v>1</v>
      </c>
      <c r="O36" s="18">
        <f t="shared" si="40"/>
        <v>1</v>
      </c>
    </row>
  </sheetData>
  <mergeCells count="3">
    <mergeCell ref="A1:O1"/>
    <mergeCell ref="A2:O2"/>
    <mergeCell ref="A22:O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9"/>
  <sheetViews>
    <sheetView workbookViewId="0">
      <selection sqref="A1:D1"/>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4" ht="21" x14ac:dyDescent="0.35">
      <c r="A1" s="89" t="s">
        <v>461</v>
      </c>
      <c r="B1" s="89"/>
      <c r="C1" s="89"/>
      <c r="D1" s="89"/>
    </row>
    <row r="2" spans="1:4" x14ac:dyDescent="0.2">
      <c r="A2" s="76" t="s">
        <v>2</v>
      </c>
      <c r="B2" s="76" t="s">
        <v>336</v>
      </c>
      <c r="C2" s="76" t="s">
        <v>1</v>
      </c>
      <c r="D2" s="76" t="s">
        <v>0</v>
      </c>
    </row>
    <row r="3" spans="1:4" x14ac:dyDescent="0.2">
      <c r="A3" s="29" t="s">
        <v>337</v>
      </c>
      <c r="B3" s="29" t="s">
        <v>69</v>
      </c>
      <c r="C3" s="29" t="s">
        <v>241</v>
      </c>
      <c r="D3" s="29" t="s">
        <v>240</v>
      </c>
    </row>
    <row r="4" spans="1:4" x14ac:dyDescent="0.2">
      <c r="A4" s="29" t="s">
        <v>125</v>
      </c>
      <c r="B4" s="29" t="s">
        <v>69</v>
      </c>
      <c r="C4" s="29" t="s">
        <v>338</v>
      </c>
      <c r="D4" s="29" t="s">
        <v>339</v>
      </c>
    </row>
    <row r="5" spans="1:4" x14ac:dyDescent="0.2">
      <c r="A5" s="29" t="s">
        <v>125</v>
      </c>
      <c r="B5" s="29" t="s">
        <v>69</v>
      </c>
      <c r="C5" s="29" t="s">
        <v>241</v>
      </c>
      <c r="D5" s="29" t="s">
        <v>240</v>
      </c>
    </row>
    <row r="6" spans="1:4" x14ac:dyDescent="0.2">
      <c r="A6" s="29" t="s">
        <v>218</v>
      </c>
      <c r="B6" s="29" t="s">
        <v>211</v>
      </c>
      <c r="C6" s="29" t="s">
        <v>216</v>
      </c>
      <c r="D6" s="29" t="s">
        <v>215</v>
      </c>
    </row>
    <row r="7" spans="1:4" x14ac:dyDescent="0.2">
      <c r="A7" s="29" t="s">
        <v>192</v>
      </c>
      <c r="B7" s="29" t="s">
        <v>191</v>
      </c>
      <c r="C7" s="29" t="s">
        <v>190</v>
      </c>
      <c r="D7" s="29" t="s">
        <v>189</v>
      </c>
    </row>
    <row r="8" spans="1:4" x14ac:dyDescent="0.2">
      <c r="A8" s="29" t="s">
        <v>192</v>
      </c>
      <c r="B8" s="29" t="s">
        <v>211</v>
      </c>
      <c r="C8" s="29" t="s">
        <v>210</v>
      </c>
      <c r="D8" s="29" t="s">
        <v>209</v>
      </c>
    </row>
    <row r="9" spans="1:4" x14ac:dyDescent="0.2">
      <c r="A9" s="29" t="s">
        <v>192</v>
      </c>
      <c r="B9" s="29" t="s">
        <v>211</v>
      </c>
      <c r="C9" s="29" t="s">
        <v>216</v>
      </c>
      <c r="D9" s="29" t="s">
        <v>215</v>
      </c>
    </row>
    <row r="10" spans="1:4" x14ac:dyDescent="0.2">
      <c r="A10" s="29" t="s">
        <v>192</v>
      </c>
      <c r="B10" s="29" t="s">
        <v>191</v>
      </c>
      <c r="C10" s="29" t="s">
        <v>227</v>
      </c>
      <c r="D10" s="29" t="s">
        <v>226</v>
      </c>
    </row>
    <row r="11" spans="1:4" x14ac:dyDescent="0.2">
      <c r="A11" s="29" t="s">
        <v>192</v>
      </c>
      <c r="B11" s="29" t="s">
        <v>191</v>
      </c>
      <c r="C11" s="29" t="s">
        <v>255</v>
      </c>
      <c r="D11" s="29" t="s">
        <v>254</v>
      </c>
    </row>
    <row r="12" spans="1:4" x14ac:dyDescent="0.2">
      <c r="A12" s="29" t="s">
        <v>192</v>
      </c>
      <c r="B12" s="29" t="s">
        <v>191</v>
      </c>
      <c r="C12" s="29" t="s">
        <v>276</v>
      </c>
      <c r="D12" s="29" t="s">
        <v>275</v>
      </c>
    </row>
    <row r="13" spans="1:4" x14ac:dyDescent="0.2">
      <c r="A13" s="29" t="s">
        <v>192</v>
      </c>
      <c r="B13" s="29" t="s">
        <v>191</v>
      </c>
      <c r="C13" s="29" t="s">
        <v>278</v>
      </c>
      <c r="D13" s="29" t="s">
        <v>277</v>
      </c>
    </row>
    <row r="14" spans="1:4" x14ac:dyDescent="0.2">
      <c r="A14" s="29" t="s">
        <v>192</v>
      </c>
      <c r="B14" s="29" t="s">
        <v>191</v>
      </c>
      <c r="C14" s="29" t="s">
        <v>340</v>
      </c>
      <c r="D14" s="29" t="s">
        <v>283</v>
      </c>
    </row>
    <row r="15" spans="1:4" x14ac:dyDescent="0.2">
      <c r="A15" s="29" t="s">
        <v>197</v>
      </c>
      <c r="B15" s="29" t="s">
        <v>211</v>
      </c>
      <c r="C15" s="29" t="s">
        <v>210</v>
      </c>
      <c r="D15" s="29" t="s">
        <v>209</v>
      </c>
    </row>
    <row r="16" spans="1:4" x14ac:dyDescent="0.2">
      <c r="A16" s="29" t="s">
        <v>197</v>
      </c>
      <c r="B16" s="29" t="s">
        <v>211</v>
      </c>
      <c r="C16" s="29" t="s">
        <v>216</v>
      </c>
      <c r="D16" s="29" t="s">
        <v>215</v>
      </c>
    </row>
    <row r="17" spans="1:16" x14ac:dyDescent="0.2">
      <c r="A17" s="29" t="s">
        <v>197</v>
      </c>
      <c r="B17" s="29" t="s">
        <v>191</v>
      </c>
      <c r="C17" s="29" t="s">
        <v>227</v>
      </c>
      <c r="D17" s="29" t="s">
        <v>226</v>
      </c>
    </row>
    <row r="18" spans="1:16" x14ac:dyDescent="0.2">
      <c r="A18" s="29" t="s">
        <v>197</v>
      </c>
      <c r="B18" s="29" t="s">
        <v>191</v>
      </c>
      <c r="C18" s="29" t="s">
        <v>247</v>
      </c>
      <c r="D18" s="29" t="s">
        <v>246</v>
      </c>
    </row>
    <row r="19" spans="1:16" x14ac:dyDescent="0.2">
      <c r="A19" s="29" t="s">
        <v>197</v>
      </c>
      <c r="B19" s="29" t="s">
        <v>191</v>
      </c>
      <c r="C19" s="29" t="s">
        <v>253</v>
      </c>
      <c r="D19" s="29" t="s">
        <v>252</v>
      </c>
    </row>
    <row r="20" spans="1:16" x14ac:dyDescent="0.2">
      <c r="A20" s="29" t="s">
        <v>197</v>
      </c>
      <c r="B20" s="29" t="s">
        <v>191</v>
      </c>
      <c r="C20" s="29" t="s">
        <v>255</v>
      </c>
      <c r="D20" s="29" t="s">
        <v>254</v>
      </c>
      <c r="F20" s="61"/>
      <c r="G20" s="61"/>
      <c r="H20" s="61"/>
      <c r="I20" s="61"/>
      <c r="J20" s="61"/>
      <c r="K20" s="61"/>
      <c r="L20" s="61"/>
      <c r="M20" s="61"/>
      <c r="N20" s="61"/>
      <c r="O20" s="61"/>
      <c r="P20" s="61"/>
    </row>
    <row r="21" spans="1:16" x14ac:dyDescent="0.2">
      <c r="A21" s="29" t="s">
        <v>197</v>
      </c>
      <c r="B21" s="29" t="s">
        <v>191</v>
      </c>
      <c r="C21" s="29" t="s">
        <v>261</v>
      </c>
      <c r="D21" s="29" t="s">
        <v>260</v>
      </c>
      <c r="F21" s="61"/>
      <c r="G21" s="62"/>
      <c r="H21" s="62"/>
      <c r="I21" s="62"/>
      <c r="J21" s="62"/>
      <c r="K21" s="62"/>
      <c r="L21" s="62"/>
      <c r="M21" s="62"/>
      <c r="N21" s="62"/>
      <c r="O21" s="62"/>
      <c r="P21" s="61"/>
    </row>
    <row r="22" spans="1:16" x14ac:dyDescent="0.2">
      <c r="A22" s="29" t="s">
        <v>197</v>
      </c>
      <c r="B22" s="29" t="s">
        <v>191</v>
      </c>
      <c r="C22" s="29" t="s">
        <v>269</v>
      </c>
      <c r="D22" s="29" t="s">
        <v>268</v>
      </c>
      <c r="F22" s="61"/>
      <c r="G22" s="62"/>
      <c r="H22" s="62"/>
      <c r="I22" s="62"/>
      <c r="J22" s="62"/>
      <c r="K22" s="62"/>
      <c r="L22" s="62"/>
      <c r="M22" s="62"/>
      <c r="N22" s="62"/>
      <c r="O22" s="62"/>
      <c r="P22" s="61"/>
    </row>
    <row r="23" spans="1:16" x14ac:dyDescent="0.2">
      <c r="A23" s="29" t="s">
        <v>197</v>
      </c>
      <c r="B23" s="29" t="s">
        <v>191</v>
      </c>
      <c r="C23" s="29" t="s">
        <v>278</v>
      </c>
      <c r="D23" s="29" t="s">
        <v>277</v>
      </c>
      <c r="F23" s="61"/>
      <c r="G23" s="62"/>
      <c r="H23" s="62"/>
      <c r="I23" s="62"/>
      <c r="J23" s="62"/>
      <c r="K23" s="62"/>
      <c r="L23" s="62"/>
      <c r="M23" s="62"/>
      <c r="N23" s="62"/>
      <c r="O23" s="62"/>
      <c r="P23" s="61"/>
    </row>
    <row r="24" spans="1:16" x14ac:dyDescent="0.2">
      <c r="A24" s="29" t="s">
        <v>197</v>
      </c>
      <c r="B24" s="29" t="s">
        <v>191</v>
      </c>
      <c r="C24" s="29" t="s">
        <v>280</v>
      </c>
      <c r="D24" s="29" t="s">
        <v>279</v>
      </c>
      <c r="F24" s="61"/>
      <c r="G24" s="62"/>
      <c r="H24" s="69"/>
      <c r="I24" s="69"/>
      <c r="J24" s="69"/>
      <c r="K24" s="69"/>
      <c r="L24" s="69"/>
      <c r="M24" s="69"/>
      <c r="N24" s="69"/>
      <c r="O24" s="62"/>
      <c r="P24" s="61"/>
    </row>
    <row r="25" spans="1:16" x14ac:dyDescent="0.2">
      <c r="A25" s="29" t="s">
        <v>197</v>
      </c>
      <c r="B25" s="29" t="s">
        <v>191</v>
      </c>
      <c r="C25" s="29" t="s">
        <v>340</v>
      </c>
      <c r="D25" s="29" t="s">
        <v>283</v>
      </c>
      <c r="F25" s="61"/>
      <c r="G25" s="62"/>
      <c r="H25" s="62"/>
      <c r="I25" s="62"/>
      <c r="J25" s="62"/>
      <c r="K25" s="62"/>
      <c r="L25" s="62"/>
      <c r="M25" s="62"/>
      <c r="N25" s="62"/>
      <c r="O25" s="62"/>
      <c r="P25" s="61"/>
    </row>
    <row r="26" spans="1:16" x14ac:dyDescent="0.2">
      <c r="A26" s="29" t="s">
        <v>197</v>
      </c>
      <c r="B26" s="29" t="s">
        <v>211</v>
      </c>
      <c r="C26" s="29" t="s">
        <v>290</v>
      </c>
      <c r="D26" s="29" t="s">
        <v>289</v>
      </c>
      <c r="G26" s="53"/>
      <c r="H26" s="53"/>
      <c r="I26" s="53"/>
      <c r="J26" s="53"/>
      <c r="K26" s="53"/>
      <c r="L26" s="53"/>
      <c r="M26" s="53"/>
      <c r="N26" s="53"/>
      <c r="O26" s="53"/>
    </row>
    <row r="27" spans="1:16" x14ac:dyDescent="0.2">
      <c r="A27" s="29" t="s">
        <v>219</v>
      </c>
      <c r="B27" s="29" t="s">
        <v>211</v>
      </c>
      <c r="C27" s="29" t="s">
        <v>216</v>
      </c>
      <c r="D27" s="29" t="s">
        <v>215</v>
      </c>
    </row>
    <row r="28" spans="1:16" x14ac:dyDescent="0.2">
      <c r="A28" s="29" t="s">
        <v>219</v>
      </c>
      <c r="B28" s="29" t="s">
        <v>191</v>
      </c>
      <c r="C28" s="29" t="s">
        <v>278</v>
      </c>
      <c r="D28" s="29" t="s">
        <v>277</v>
      </c>
    </row>
    <row r="29" spans="1:16" x14ac:dyDescent="0.2">
      <c r="A29" s="29" t="s">
        <v>219</v>
      </c>
      <c r="B29" s="29" t="s">
        <v>191</v>
      </c>
      <c r="C29" s="29" t="s">
        <v>340</v>
      </c>
      <c r="D29" s="29" t="s">
        <v>283</v>
      </c>
    </row>
    <row r="30" spans="1:16" x14ac:dyDescent="0.2">
      <c r="A30" s="29" t="s">
        <v>321</v>
      </c>
      <c r="B30" s="29" t="s">
        <v>191</v>
      </c>
      <c r="C30" s="29" t="s">
        <v>213</v>
      </c>
      <c r="D30" s="29" t="s">
        <v>212</v>
      </c>
    </row>
    <row r="31" spans="1:16" x14ac:dyDescent="0.2">
      <c r="A31" s="29" t="s">
        <v>321</v>
      </c>
      <c r="B31" s="29" t="s">
        <v>191</v>
      </c>
      <c r="C31" s="29" t="s">
        <v>245</v>
      </c>
      <c r="D31" s="29" t="s">
        <v>244</v>
      </c>
    </row>
    <row r="32" spans="1:16" x14ac:dyDescent="0.2">
      <c r="A32" s="29" t="s">
        <v>321</v>
      </c>
      <c r="B32" s="29" t="s">
        <v>186</v>
      </c>
      <c r="C32" s="29" t="s">
        <v>282</v>
      </c>
      <c r="D32" s="29" t="s">
        <v>281</v>
      </c>
    </row>
    <row r="33" spans="1:4" x14ac:dyDescent="0.2">
      <c r="A33" s="29" t="s">
        <v>214</v>
      </c>
      <c r="B33" s="29" t="s">
        <v>211</v>
      </c>
      <c r="C33" s="29" t="s">
        <v>216</v>
      </c>
      <c r="D33" s="29" t="s">
        <v>215</v>
      </c>
    </row>
    <row r="34" spans="1:4" x14ac:dyDescent="0.2">
      <c r="A34" s="29" t="s">
        <v>214</v>
      </c>
      <c r="B34" s="29" t="s">
        <v>191</v>
      </c>
      <c r="C34" s="29" t="s">
        <v>245</v>
      </c>
      <c r="D34" s="29" t="s">
        <v>244</v>
      </c>
    </row>
    <row r="35" spans="1:4" x14ac:dyDescent="0.2">
      <c r="A35" s="29" t="s">
        <v>196</v>
      </c>
      <c r="B35" s="29" t="s">
        <v>191</v>
      </c>
      <c r="C35" s="29" t="s">
        <v>235</v>
      </c>
      <c r="D35" s="29" t="s">
        <v>234</v>
      </c>
    </row>
    <row r="36" spans="1:4" x14ac:dyDescent="0.2">
      <c r="A36" s="29" t="s">
        <v>196</v>
      </c>
      <c r="B36" s="29" t="s">
        <v>191</v>
      </c>
      <c r="C36" s="29" t="s">
        <v>245</v>
      </c>
      <c r="D36" s="29" t="s">
        <v>244</v>
      </c>
    </row>
    <row r="37" spans="1:4" x14ac:dyDescent="0.2">
      <c r="A37" s="29" t="s">
        <v>100</v>
      </c>
      <c r="B37" s="29" t="s">
        <v>10</v>
      </c>
      <c r="C37" s="29" t="s">
        <v>341</v>
      </c>
      <c r="D37" s="29" t="s">
        <v>342</v>
      </c>
    </row>
    <row r="38" spans="1:4" x14ac:dyDescent="0.2">
      <c r="A38" s="29" t="s">
        <v>100</v>
      </c>
      <c r="B38" s="29" t="s">
        <v>69</v>
      </c>
      <c r="C38" s="29" t="s">
        <v>162</v>
      </c>
      <c r="D38" s="29" t="s">
        <v>161</v>
      </c>
    </row>
    <row r="39" spans="1:4" x14ac:dyDescent="0.2">
      <c r="A39" s="29" t="s">
        <v>148</v>
      </c>
      <c r="B39" s="29" t="s">
        <v>69</v>
      </c>
      <c r="C39" s="29" t="s">
        <v>343</v>
      </c>
      <c r="D39" s="29" t="s">
        <v>344</v>
      </c>
    </row>
    <row r="40" spans="1:4" x14ac:dyDescent="0.2">
      <c r="A40" s="29" t="s">
        <v>180</v>
      </c>
      <c r="B40" s="29" t="s">
        <v>69</v>
      </c>
      <c r="C40" s="29" t="s">
        <v>179</v>
      </c>
      <c r="D40" s="29" t="s">
        <v>178</v>
      </c>
    </row>
    <row r="41" spans="1:4" x14ac:dyDescent="0.2">
      <c r="A41" s="29" t="s">
        <v>345</v>
      </c>
      <c r="B41" s="29" t="s">
        <v>191</v>
      </c>
      <c r="C41" s="29" t="s">
        <v>227</v>
      </c>
      <c r="D41" s="29" t="s">
        <v>226</v>
      </c>
    </row>
    <row r="42" spans="1:4" x14ac:dyDescent="0.2">
      <c r="A42" s="29" t="s">
        <v>345</v>
      </c>
      <c r="B42" s="29" t="s">
        <v>186</v>
      </c>
      <c r="C42" s="29" t="s">
        <v>346</v>
      </c>
      <c r="D42" s="29" t="s">
        <v>347</v>
      </c>
    </row>
    <row r="43" spans="1:4" x14ac:dyDescent="0.2">
      <c r="A43" s="29" t="s">
        <v>20</v>
      </c>
      <c r="B43" s="29" t="s">
        <v>10</v>
      </c>
      <c r="C43" s="29" t="s">
        <v>18</v>
      </c>
      <c r="D43" s="29" t="s">
        <v>17</v>
      </c>
    </row>
    <row r="44" spans="1:4" x14ac:dyDescent="0.2">
      <c r="A44" s="29" t="s">
        <v>20</v>
      </c>
      <c r="B44" s="29" t="s">
        <v>10</v>
      </c>
      <c r="C44" s="29" t="s">
        <v>30</v>
      </c>
      <c r="D44" s="29" t="s">
        <v>29</v>
      </c>
    </row>
    <row r="45" spans="1:4" x14ac:dyDescent="0.2">
      <c r="A45" s="29" t="s">
        <v>267</v>
      </c>
      <c r="B45" s="29" t="s">
        <v>132</v>
      </c>
      <c r="C45" s="29" t="s">
        <v>237</v>
      </c>
      <c r="D45" s="29" t="s">
        <v>236</v>
      </c>
    </row>
    <row r="46" spans="1:4" x14ac:dyDescent="0.2">
      <c r="A46" s="29" t="s">
        <v>267</v>
      </c>
      <c r="B46" s="29" t="s">
        <v>132</v>
      </c>
      <c r="C46" s="29" t="s">
        <v>263</v>
      </c>
      <c r="D46" s="29" t="s">
        <v>262</v>
      </c>
    </row>
    <row r="47" spans="1:4" x14ac:dyDescent="0.2">
      <c r="A47" s="29" t="s">
        <v>217</v>
      </c>
      <c r="B47" s="29" t="s">
        <v>211</v>
      </c>
      <c r="C47" s="29" t="s">
        <v>216</v>
      </c>
      <c r="D47" s="29" t="s">
        <v>215</v>
      </c>
    </row>
    <row r="48" spans="1:4" x14ac:dyDescent="0.2">
      <c r="A48" s="29" t="s">
        <v>217</v>
      </c>
      <c r="B48" s="29" t="s">
        <v>191</v>
      </c>
      <c r="C48" s="29" t="s">
        <v>278</v>
      </c>
      <c r="D48" s="29" t="s">
        <v>277</v>
      </c>
    </row>
    <row r="49" spans="1:4" x14ac:dyDescent="0.2">
      <c r="A49" s="29" t="s">
        <v>85</v>
      </c>
      <c r="B49" s="29" t="s">
        <v>69</v>
      </c>
      <c r="C49" s="29" t="s">
        <v>84</v>
      </c>
      <c r="D49" s="29" t="s">
        <v>83</v>
      </c>
    </row>
    <row r="50" spans="1:4" x14ac:dyDescent="0.2">
      <c r="A50" s="29" t="s">
        <v>85</v>
      </c>
      <c r="B50" s="29" t="s">
        <v>69</v>
      </c>
      <c r="C50" s="29" t="s">
        <v>348</v>
      </c>
      <c r="D50" s="29" t="s">
        <v>133</v>
      </c>
    </row>
    <row r="51" spans="1:4" x14ac:dyDescent="0.2">
      <c r="A51" s="29" t="s">
        <v>127</v>
      </c>
      <c r="B51" s="29" t="s">
        <v>69</v>
      </c>
      <c r="C51" s="29" t="s">
        <v>124</v>
      </c>
      <c r="D51" s="29" t="s">
        <v>123</v>
      </c>
    </row>
    <row r="52" spans="1:4" x14ac:dyDescent="0.2">
      <c r="A52" s="29" t="s">
        <v>121</v>
      </c>
      <c r="B52" s="29" t="s">
        <v>60</v>
      </c>
      <c r="C52" s="29" t="s">
        <v>349</v>
      </c>
      <c r="D52" s="29" t="s">
        <v>350</v>
      </c>
    </row>
    <row r="53" spans="1:4" x14ac:dyDescent="0.2">
      <c r="A53" s="29" t="s">
        <v>121</v>
      </c>
      <c r="B53" s="29" t="s">
        <v>120</v>
      </c>
      <c r="C53" s="29" t="s">
        <v>119</v>
      </c>
      <c r="D53" s="29" t="s">
        <v>118</v>
      </c>
    </row>
    <row r="54" spans="1:4" x14ac:dyDescent="0.2">
      <c r="A54" s="29" t="s">
        <v>121</v>
      </c>
      <c r="B54" s="29" t="s">
        <v>132</v>
      </c>
      <c r="C54" s="29" t="s">
        <v>131</v>
      </c>
      <c r="D54" s="29" t="s">
        <v>130</v>
      </c>
    </row>
    <row r="55" spans="1:4" x14ac:dyDescent="0.2">
      <c r="A55" s="29" t="s">
        <v>121</v>
      </c>
      <c r="B55" s="29" t="s">
        <v>69</v>
      </c>
      <c r="C55" s="29" t="s">
        <v>348</v>
      </c>
      <c r="D55" s="29" t="s">
        <v>133</v>
      </c>
    </row>
    <row r="56" spans="1:4" x14ac:dyDescent="0.2">
      <c r="A56" s="29" t="s">
        <v>121</v>
      </c>
      <c r="B56" s="29" t="s">
        <v>60</v>
      </c>
      <c r="C56" s="29" t="s">
        <v>158</v>
      </c>
      <c r="D56" s="29" t="s">
        <v>157</v>
      </c>
    </row>
    <row r="57" spans="1:4" x14ac:dyDescent="0.2">
      <c r="A57" s="29" t="s">
        <v>121</v>
      </c>
      <c r="B57" s="29" t="s">
        <v>69</v>
      </c>
      <c r="C57" s="29" t="s">
        <v>241</v>
      </c>
      <c r="D57" s="29" t="s">
        <v>240</v>
      </c>
    </row>
    <row r="58" spans="1:4" x14ac:dyDescent="0.2">
      <c r="A58" s="29" t="s">
        <v>243</v>
      </c>
      <c r="B58" s="29" t="s">
        <v>69</v>
      </c>
      <c r="C58" s="29" t="s">
        <v>89</v>
      </c>
      <c r="D58" s="29" t="s">
        <v>88</v>
      </c>
    </row>
    <row r="59" spans="1:4" x14ac:dyDescent="0.2">
      <c r="A59" s="29" t="s">
        <v>243</v>
      </c>
      <c r="B59" s="29" t="s">
        <v>69</v>
      </c>
      <c r="C59" s="29" t="s">
        <v>92</v>
      </c>
      <c r="D59" s="29" t="s">
        <v>91</v>
      </c>
    </row>
    <row r="60" spans="1:4" x14ac:dyDescent="0.2">
      <c r="A60" s="29" t="s">
        <v>243</v>
      </c>
      <c r="B60" s="29" t="s">
        <v>69</v>
      </c>
      <c r="C60" s="29" t="s">
        <v>115</v>
      </c>
      <c r="D60" s="29" t="s">
        <v>114</v>
      </c>
    </row>
    <row r="61" spans="1:4" x14ac:dyDescent="0.2">
      <c r="A61" s="29" t="s">
        <v>243</v>
      </c>
      <c r="B61" s="29" t="s">
        <v>69</v>
      </c>
      <c r="C61" s="29" t="s">
        <v>348</v>
      </c>
      <c r="D61" s="29" t="s">
        <v>133</v>
      </c>
    </row>
    <row r="62" spans="1:4" x14ac:dyDescent="0.2">
      <c r="A62" s="29" t="s">
        <v>243</v>
      </c>
      <c r="B62" s="29" t="s">
        <v>69</v>
      </c>
      <c r="C62" s="29" t="s">
        <v>338</v>
      </c>
      <c r="D62" s="29" t="s">
        <v>339</v>
      </c>
    </row>
    <row r="63" spans="1:4" x14ac:dyDescent="0.2">
      <c r="A63" s="29" t="s">
        <v>243</v>
      </c>
      <c r="B63" s="29" t="s">
        <v>69</v>
      </c>
      <c r="C63" s="29" t="s">
        <v>156</v>
      </c>
      <c r="D63" s="29" t="s">
        <v>155</v>
      </c>
    </row>
    <row r="64" spans="1:4" x14ac:dyDescent="0.2">
      <c r="A64" s="29" t="s">
        <v>243</v>
      </c>
      <c r="B64" s="29" t="s">
        <v>69</v>
      </c>
      <c r="C64" s="29" t="s">
        <v>173</v>
      </c>
      <c r="D64" s="29" t="s">
        <v>172</v>
      </c>
    </row>
    <row r="65" spans="1:4" x14ac:dyDescent="0.2">
      <c r="A65" s="29" t="s">
        <v>243</v>
      </c>
      <c r="B65" s="29" t="s">
        <v>69</v>
      </c>
      <c r="C65" s="29" t="s">
        <v>241</v>
      </c>
      <c r="D65" s="29" t="s">
        <v>240</v>
      </c>
    </row>
    <row r="66" spans="1:4" x14ac:dyDescent="0.2">
      <c r="A66" s="29" t="s">
        <v>351</v>
      </c>
      <c r="B66" s="29" t="s">
        <v>69</v>
      </c>
      <c r="C66" s="29" t="s">
        <v>352</v>
      </c>
      <c r="D66" s="29" t="s">
        <v>353</v>
      </c>
    </row>
    <row r="67" spans="1:4" x14ac:dyDescent="0.2">
      <c r="A67" s="29" t="s">
        <v>351</v>
      </c>
      <c r="B67" s="29" t="s">
        <v>69</v>
      </c>
      <c r="C67" s="29" t="s">
        <v>103</v>
      </c>
      <c r="D67" s="29" t="s">
        <v>102</v>
      </c>
    </row>
    <row r="68" spans="1:4" x14ac:dyDescent="0.2">
      <c r="A68" s="29" t="s">
        <v>351</v>
      </c>
      <c r="B68" s="29" t="s">
        <v>120</v>
      </c>
      <c r="C68" s="29" t="s">
        <v>119</v>
      </c>
      <c r="D68" s="29" t="s">
        <v>118</v>
      </c>
    </row>
    <row r="69" spans="1:4" x14ac:dyDescent="0.2">
      <c r="A69" s="29" t="s">
        <v>354</v>
      </c>
      <c r="B69" s="29" t="s">
        <v>69</v>
      </c>
      <c r="C69" s="29" t="s">
        <v>171</v>
      </c>
      <c r="D69" s="29" t="s">
        <v>170</v>
      </c>
    </row>
    <row r="70" spans="1:4" x14ac:dyDescent="0.2">
      <c r="A70" s="29" t="s">
        <v>242</v>
      </c>
      <c r="B70" s="29" t="s">
        <v>69</v>
      </c>
      <c r="C70" s="29" t="s">
        <v>124</v>
      </c>
      <c r="D70" s="29" t="s">
        <v>123</v>
      </c>
    </row>
    <row r="71" spans="1:4" x14ac:dyDescent="0.2">
      <c r="A71" s="29" t="s">
        <v>242</v>
      </c>
      <c r="B71" s="29" t="s">
        <v>69</v>
      </c>
      <c r="C71" s="29" t="s">
        <v>338</v>
      </c>
      <c r="D71" s="29" t="s">
        <v>339</v>
      </c>
    </row>
    <row r="72" spans="1:4" x14ac:dyDescent="0.2">
      <c r="A72" s="29" t="s">
        <v>242</v>
      </c>
      <c r="B72" s="29" t="s">
        <v>69</v>
      </c>
      <c r="C72" s="29" t="s">
        <v>241</v>
      </c>
      <c r="D72" s="29" t="s">
        <v>240</v>
      </c>
    </row>
    <row r="73" spans="1:4" x14ac:dyDescent="0.2">
      <c r="A73" s="29" t="s">
        <v>355</v>
      </c>
      <c r="B73" s="29" t="s">
        <v>69</v>
      </c>
      <c r="C73" s="29" t="s">
        <v>348</v>
      </c>
      <c r="D73" s="29" t="s">
        <v>133</v>
      </c>
    </row>
    <row r="74" spans="1:4" x14ac:dyDescent="0.2">
      <c r="A74" s="29" t="s">
        <v>228</v>
      </c>
      <c r="B74" s="29" t="s">
        <v>186</v>
      </c>
      <c r="C74" s="29" t="s">
        <v>201</v>
      </c>
      <c r="D74" s="29" t="s">
        <v>200</v>
      </c>
    </row>
    <row r="75" spans="1:4" x14ac:dyDescent="0.2">
      <c r="A75" s="29" t="s">
        <v>228</v>
      </c>
      <c r="B75" s="29" t="s">
        <v>191</v>
      </c>
      <c r="C75" s="29" t="s">
        <v>227</v>
      </c>
      <c r="D75" s="29" t="s">
        <v>226</v>
      </c>
    </row>
    <row r="76" spans="1:4" x14ac:dyDescent="0.2">
      <c r="A76" s="29" t="s">
        <v>228</v>
      </c>
      <c r="B76" s="29" t="s">
        <v>186</v>
      </c>
      <c r="C76" s="29" t="s">
        <v>249</v>
      </c>
      <c r="D76" s="29" t="s">
        <v>248</v>
      </c>
    </row>
    <row r="77" spans="1:4" x14ac:dyDescent="0.2">
      <c r="A77" s="29" t="s">
        <v>356</v>
      </c>
      <c r="B77" s="29" t="s">
        <v>186</v>
      </c>
      <c r="C77" s="29" t="s">
        <v>357</v>
      </c>
      <c r="D77" s="29" t="s">
        <v>358</v>
      </c>
    </row>
    <row r="78" spans="1:4" x14ac:dyDescent="0.2">
      <c r="A78" s="29" t="s">
        <v>203</v>
      </c>
      <c r="B78" s="29" t="s">
        <v>69</v>
      </c>
      <c r="C78" s="29" t="s">
        <v>343</v>
      </c>
      <c r="D78" s="29" t="s">
        <v>344</v>
      </c>
    </row>
    <row r="79" spans="1:4" x14ac:dyDescent="0.2">
      <c r="A79" s="29" t="s">
        <v>203</v>
      </c>
      <c r="B79" s="29" t="s">
        <v>191</v>
      </c>
      <c r="C79" s="29" t="s">
        <v>359</v>
      </c>
      <c r="D79" s="29" t="s">
        <v>202</v>
      </c>
    </row>
    <row r="80" spans="1:4" x14ac:dyDescent="0.2">
      <c r="A80" s="29" t="s">
        <v>203</v>
      </c>
      <c r="B80" s="29" t="s">
        <v>191</v>
      </c>
      <c r="C80" s="29" t="s">
        <v>360</v>
      </c>
      <c r="D80" s="29" t="s">
        <v>224</v>
      </c>
    </row>
    <row r="81" spans="1:4" x14ac:dyDescent="0.2">
      <c r="A81" s="29" t="s">
        <v>203</v>
      </c>
      <c r="B81" s="29" t="s">
        <v>186</v>
      </c>
      <c r="C81" s="29" t="s">
        <v>249</v>
      </c>
      <c r="D81" s="29" t="s">
        <v>248</v>
      </c>
    </row>
    <row r="82" spans="1:4" x14ac:dyDescent="0.2">
      <c r="A82" s="29" t="s">
        <v>203</v>
      </c>
      <c r="B82" s="29" t="s">
        <v>211</v>
      </c>
      <c r="C82" s="29" t="s">
        <v>274</v>
      </c>
      <c r="D82" s="29" t="s">
        <v>273</v>
      </c>
    </row>
    <row r="83" spans="1:4" x14ac:dyDescent="0.2">
      <c r="A83" s="29" t="s">
        <v>204</v>
      </c>
      <c r="B83" s="29" t="s">
        <v>191</v>
      </c>
      <c r="C83" s="29" t="s">
        <v>233</v>
      </c>
      <c r="D83" s="29" t="s">
        <v>232</v>
      </c>
    </row>
    <row r="84" spans="1:4" x14ac:dyDescent="0.2">
      <c r="A84" s="29" t="s">
        <v>223</v>
      </c>
      <c r="B84" s="29" t="s">
        <v>186</v>
      </c>
      <c r="C84" s="29" t="s">
        <v>222</v>
      </c>
      <c r="D84" s="29" t="s">
        <v>221</v>
      </c>
    </row>
    <row r="85" spans="1:4" x14ac:dyDescent="0.2">
      <c r="A85" s="29" t="s">
        <v>231</v>
      </c>
      <c r="B85" s="29" t="s">
        <v>186</v>
      </c>
      <c r="C85" s="29" t="s">
        <v>230</v>
      </c>
      <c r="D85" s="29" t="s">
        <v>229</v>
      </c>
    </row>
    <row r="86" spans="1:4" x14ac:dyDescent="0.2">
      <c r="A86" s="29" t="s">
        <v>231</v>
      </c>
      <c r="B86" s="29" t="s">
        <v>191</v>
      </c>
      <c r="C86" s="29" t="s">
        <v>233</v>
      </c>
      <c r="D86" s="29" t="s">
        <v>232</v>
      </c>
    </row>
    <row r="87" spans="1:4" x14ac:dyDescent="0.2">
      <c r="A87" s="29" t="s">
        <v>231</v>
      </c>
      <c r="B87" s="29" t="s">
        <v>186</v>
      </c>
      <c r="C87" s="29" t="s">
        <v>361</v>
      </c>
      <c r="D87" s="29" t="s">
        <v>239</v>
      </c>
    </row>
    <row r="88" spans="1:4" x14ac:dyDescent="0.2">
      <c r="A88" s="29" t="s">
        <v>231</v>
      </c>
      <c r="B88" s="29" t="s">
        <v>286</v>
      </c>
      <c r="C88" s="29" t="s">
        <v>285</v>
      </c>
      <c r="D88" s="29" t="s">
        <v>284</v>
      </c>
    </row>
    <row r="89" spans="1:4" x14ac:dyDescent="0.2">
      <c r="A89" s="29" t="s">
        <v>231</v>
      </c>
      <c r="B89" s="29" t="s">
        <v>186</v>
      </c>
      <c r="C89" s="29" t="s">
        <v>288</v>
      </c>
      <c r="D89" s="29" t="s">
        <v>287</v>
      </c>
    </row>
    <row r="90" spans="1:4" x14ac:dyDescent="0.2">
      <c r="A90" s="29" t="s">
        <v>193</v>
      </c>
      <c r="B90" s="29" t="s">
        <v>191</v>
      </c>
      <c r="C90" s="29" t="s">
        <v>195</v>
      </c>
      <c r="D90" s="29" t="s">
        <v>194</v>
      </c>
    </row>
    <row r="91" spans="1:4" x14ac:dyDescent="0.2">
      <c r="A91" s="29" t="s">
        <v>193</v>
      </c>
      <c r="B91" s="29" t="s">
        <v>186</v>
      </c>
      <c r="C91" s="29" t="s">
        <v>201</v>
      </c>
      <c r="D91" s="29" t="s">
        <v>200</v>
      </c>
    </row>
    <row r="92" spans="1:4" x14ac:dyDescent="0.2">
      <c r="A92" s="29" t="s">
        <v>193</v>
      </c>
      <c r="B92" s="29" t="s">
        <v>186</v>
      </c>
      <c r="C92" s="29" t="s">
        <v>251</v>
      </c>
      <c r="D92" s="29" t="s">
        <v>250</v>
      </c>
    </row>
    <row r="93" spans="1:4" x14ac:dyDescent="0.2">
      <c r="A93" s="29" t="s">
        <v>193</v>
      </c>
      <c r="B93" s="29" t="s">
        <v>191</v>
      </c>
      <c r="C93" s="29" t="s">
        <v>253</v>
      </c>
      <c r="D93" s="29" t="s">
        <v>252</v>
      </c>
    </row>
    <row r="94" spans="1:4" x14ac:dyDescent="0.2">
      <c r="A94" s="29" t="s">
        <v>193</v>
      </c>
      <c r="B94" s="29" t="s">
        <v>186</v>
      </c>
      <c r="C94" s="29" t="s">
        <v>257</v>
      </c>
      <c r="D94" s="29" t="s">
        <v>256</v>
      </c>
    </row>
    <row r="95" spans="1:4" x14ac:dyDescent="0.2">
      <c r="A95" s="29" t="s">
        <v>193</v>
      </c>
      <c r="B95" s="29" t="s">
        <v>186</v>
      </c>
      <c r="C95" s="29" t="s">
        <v>259</v>
      </c>
      <c r="D95" s="29" t="s">
        <v>258</v>
      </c>
    </row>
    <row r="96" spans="1:4" x14ac:dyDescent="0.2">
      <c r="A96" s="29" t="s">
        <v>193</v>
      </c>
      <c r="B96" s="29" t="s">
        <v>191</v>
      </c>
      <c r="C96" s="29" t="s">
        <v>280</v>
      </c>
      <c r="D96" s="29" t="s">
        <v>279</v>
      </c>
    </row>
    <row r="97" spans="1:16" x14ac:dyDescent="0.2">
      <c r="A97" s="29" t="s">
        <v>193</v>
      </c>
      <c r="B97" s="29" t="s">
        <v>186</v>
      </c>
      <c r="C97" s="29" t="s">
        <v>288</v>
      </c>
      <c r="D97" s="29" t="s">
        <v>287</v>
      </c>
    </row>
    <row r="98" spans="1:16" x14ac:dyDescent="0.2">
      <c r="A98" s="29" t="s">
        <v>220</v>
      </c>
      <c r="B98" s="29" t="s">
        <v>211</v>
      </c>
      <c r="C98" s="29" t="s">
        <v>216</v>
      </c>
      <c r="D98" s="29" t="s">
        <v>215</v>
      </c>
    </row>
    <row r="99" spans="1:16" x14ac:dyDescent="0.2">
      <c r="A99" s="29" t="s">
        <v>220</v>
      </c>
      <c r="B99" s="29" t="s">
        <v>191</v>
      </c>
      <c r="C99" s="29" t="s">
        <v>253</v>
      </c>
      <c r="D99" s="29" t="s">
        <v>252</v>
      </c>
    </row>
    <row r="100" spans="1:16" x14ac:dyDescent="0.2">
      <c r="A100" s="29" t="s">
        <v>362</v>
      </c>
      <c r="B100" s="29" t="s">
        <v>69</v>
      </c>
      <c r="C100" s="29" t="s">
        <v>338</v>
      </c>
      <c r="D100" s="29" t="s">
        <v>339</v>
      </c>
    </row>
    <row r="101" spans="1:16" x14ac:dyDescent="0.2">
      <c r="A101" s="29" t="s">
        <v>106</v>
      </c>
      <c r="B101" s="29" t="s">
        <v>69</v>
      </c>
      <c r="C101" s="29" t="s">
        <v>343</v>
      </c>
      <c r="D101" s="29" t="s">
        <v>344</v>
      </c>
    </row>
    <row r="102" spans="1:16" x14ac:dyDescent="0.2">
      <c r="A102" s="29" t="s">
        <v>106</v>
      </c>
      <c r="B102" s="29" t="s">
        <v>69</v>
      </c>
      <c r="C102" s="29" t="s">
        <v>103</v>
      </c>
      <c r="D102" s="29" t="s">
        <v>102</v>
      </c>
    </row>
    <row r="103" spans="1:16" x14ac:dyDescent="0.2">
      <c r="A103" s="29" t="s">
        <v>104</v>
      </c>
      <c r="B103" s="29" t="s">
        <v>69</v>
      </c>
      <c r="C103" s="29" t="s">
        <v>103</v>
      </c>
      <c r="D103" s="29" t="s">
        <v>102</v>
      </c>
    </row>
    <row r="104" spans="1:16" x14ac:dyDescent="0.2">
      <c r="A104" s="29" t="s">
        <v>82</v>
      </c>
      <c r="B104" s="29" t="s">
        <v>69</v>
      </c>
      <c r="C104" s="29" t="s">
        <v>80</v>
      </c>
      <c r="D104" s="29" t="s">
        <v>79</v>
      </c>
    </row>
    <row r="105" spans="1:16" x14ac:dyDescent="0.2">
      <c r="A105" s="29" t="s">
        <v>25</v>
      </c>
      <c r="B105" s="29" t="s">
        <v>69</v>
      </c>
      <c r="C105" s="29" t="s">
        <v>68</v>
      </c>
      <c r="D105" s="29" t="s">
        <v>67</v>
      </c>
    </row>
    <row r="106" spans="1:16" x14ac:dyDescent="0.2">
      <c r="A106" s="29" t="s">
        <v>25</v>
      </c>
      <c r="B106" s="29" t="s">
        <v>69</v>
      </c>
      <c r="C106" s="29" t="s">
        <v>71</v>
      </c>
      <c r="D106" s="29" t="s">
        <v>70</v>
      </c>
    </row>
    <row r="107" spans="1:16" x14ac:dyDescent="0.2">
      <c r="A107" s="29" t="s">
        <v>25</v>
      </c>
      <c r="B107" s="29" t="s">
        <v>69</v>
      </c>
      <c r="C107" s="29" t="s">
        <v>363</v>
      </c>
      <c r="D107" s="29" t="s">
        <v>364</v>
      </c>
    </row>
    <row r="108" spans="1:16" x14ac:dyDescent="0.2">
      <c r="A108" s="29" t="s">
        <v>25</v>
      </c>
      <c r="B108" s="29" t="s">
        <v>69</v>
      </c>
      <c r="C108" s="29" t="s">
        <v>87</v>
      </c>
      <c r="D108" s="29" t="s">
        <v>86</v>
      </c>
    </row>
    <row r="109" spans="1:16" x14ac:dyDescent="0.2">
      <c r="A109" s="29" t="s">
        <v>25</v>
      </c>
      <c r="B109" s="29" t="s">
        <v>69</v>
      </c>
      <c r="C109" s="29" t="s">
        <v>365</v>
      </c>
      <c r="D109" s="29" t="s">
        <v>366</v>
      </c>
    </row>
    <row r="110" spans="1:16" x14ac:dyDescent="0.2">
      <c r="A110" s="29" t="s">
        <v>25</v>
      </c>
      <c r="B110" s="29" t="s">
        <v>120</v>
      </c>
      <c r="C110" s="29" t="s">
        <v>152</v>
      </c>
      <c r="D110" s="29" t="s">
        <v>151</v>
      </c>
    </row>
    <row r="111" spans="1:16" x14ac:dyDescent="0.2">
      <c r="A111" s="29" t="s">
        <v>25</v>
      </c>
      <c r="B111" s="29" t="s">
        <v>69</v>
      </c>
      <c r="C111" s="29" t="s">
        <v>167</v>
      </c>
      <c r="D111" s="29" t="s">
        <v>166</v>
      </c>
    </row>
    <row r="112" spans="1:16" x14ac:dyDescent="0.2">
      <c r="A112" s="29" t="s">
        <v>66</v>
      </c>
      <c r="B112" s="29" t="s">
        <v>10</v>
      </c>
      <c r="C112" s="29" t="s">
        <v>9</v>
      </c>
      <c r="D112" s="29" t="s">
        <v>8</v>
      </c>
      <c r="G112" s="61"/>
      <c r="H112" s="62"/>
      <c r="I112" s="62"/>
      <c r="J112" s="62"/>
      <c r="K112" s="62"/>
      <c r="L112" s="62"/>
      <c r="M112" s="62"/>
      <c r="N112" s="62"/>
      <c r="O112" s="61"/>
      <c r="P112" s="61"/>
    </row>
    <row r="113" spans="1:16" x14ac:dyDescent="0.2">
      <c r="A113" s="29" t="s">
        <v>66</v>
      </c>
      <c r="B113" s="29" t="s">
        <v>10</v>
      </c>
      <c r="C113" s="29" t="s">
        <v>30</v>
      </c>
      <c r="D113" s="29" t="s">
        <v>29</v>
      </c>
      <c r="G113" s="61"/>
      <c r="H113" s="62"/>
      <c r="I113" s="62"/>
      <c r="J113" s="62"/>
      <c r="K113" s="62"/>
      <c r="L113" s="62"/>
      <c r="M113" s="62"/>
      <c r="N113" s="62"/>
      <c r="O113" s="61"/>
      <c r="P113" s="61"/>
    </row>
    <row r="114" spans="1:16" x14ac:dyDescent="0.2">
      <c r="A114" s="29" t="s">
        <v>66</v>
      </c>
      <c r="B114" s="29" t="s">
        <v>69</v>
      </c>
      <c r="C114" s="29" t="s">
        <v>365</v>
      </c>
      <c r="D114" s="29" t="s">
        <v>366</v>
      </c>
      <c r="G114" s="61"/>
      <c r="H114" s="62"/>
      <c r="I114" s="62"/>
      <c r="J114" s="62"/>
      <c r="K114" s="62"/>
      <c r="L114" s="62"/>
      <c r="M114" s="62"/>
      <c r="N114" s="62"/>
      <c r="O114" s="61"/>
      <c r="P114" s="61"/>
    </row>
    <row r="115" spans="1:16" x14ac:dyDescent="0.2">
      <c r="A115" s="29" t="s">
        <v>53</v>
      </c>
      <c r="B115" s="29" t="s">
        <v>52</v>
      </c>
      <c r="C115" s="29" t="s">
        <v>51</v>
      </c>
      <c r="D115" s="29" t="s">
        <v>50</v>
      </c>
      <c r="G115" s="61"/>
      <c r="H115" s="62"/>
      <c r="I115" s="62"/>
      <c r="J115" s="62"/>
      <c r="K115" s="62"/>
      <c r="L115" s="62"/>
      <c r="M115" s="62"/>
      <c r="N115" s="62"/>
      <c r="O115" s="61"/>
      <c r="P115" s="61"/>
    </row>
    <row r="116" spans="1:16" x14ac:dyDescent="0.2">
      <c r="A116" s="29" t="s">
        <v>53</v>
      </c>
      <c r="B116" s="29" t="s">
        <v>52</v>
      </c>
      <c r="C116" s="29" t="s">
        <v>367</v>
      </c>
      <c r="D116" s="29" t="s">
        <v>368</v>
      </c>
      <c r="G116" s="61"/>
      <c r="H116" s="63"/>
      <c r="I116" s="63"/>
      <c r="J116" s="63"/>
      <c r="K116" s="63"/>
      <c r="L116" s="63"/>
      <c r="M116" s="63"/>
      <c r="N116" s="62"/>
      <c r="O116" s="61"/>
      <c r="P116" s="61"/>
    </row>
    <row r="117" spans="1:16" x14ac:dyDescent="0.2">
      <c r="A117" s="29" t="s">
        <v>53</v>
      </c>
      <c r="B117" s="29" t="s">
        <v>69</v>
      </c>
      <c r="C117" s="29" t="s">
        <v>68</v>
      </c>
      <c r="D117" s="29" t="s">
        <v>67</v>
      </c>
      <c r="G117" s="61"/>
      <c r="H117" s="62"/>
      <c r="I117" s="62"/>
      <c r="J117" s="62"/>
      <c r="K117" s="62"/>
      <c r="L117" s="62"/>
      <c r="M117" s="62"/>
      <c r="N117" s="62"/>
      <c r="O117" s="61"/>
      <c r="P117" s="61"/>
    </row>
    <row r="118" spans="1:16" x14ac:dyDescent="0.2">
      <c r="A118" s="29" t="s">
        <v>53</v>
      </c>
      <c r="B118" s="29" t="s">
        <v>69</v>
      </c>
      <c r="C118" s="29" t="s">
        <v>73</v>
      </c>
      <c r="D118" s="29" t="s">
        <v>72</v>
      </c>
      <c r="G118" s="61"/>
      <c r="H118" s="62"/>
      <c r="I118" s="62"/>
      <c r="J118" s="62"/>
      <c r="K118" s="62"/>
      <c r="L118" s="62"/>
      <c r="M118" s="62"/>
      <c r="N118" s="62"/>
      <c r="O118" s="61"/>
      <c r="P118" s="61"/>
    </row>
    <row r="119" spans="1:16" x14ac:dyDescent="0.2">
      <c r="A119" s="29" t="s">
        <v>53</v>
      </c>
      <c r="B119" s="29" t="s">
        <v>69</v>
      </c>
      <c r="C119" s="29" t="s">
        <v>75</v>
      </c>
      <c r="D119" s="29" t="s">
        <v>74</v>
      </c>
    </row>
    <row r="120" spans="1:16" x14ac:dyDescent="0.2">
      <c r="A120" s="29" t="s">
        <v>53</v>
      </c>
      <c r="B120" s="29" t="s">
        <v>69</v>
      </c>
      <c r="C120" s="29" t="s">
        <v>87</v>
      </c>
      <c r="D120" s="29" t="s">
        <v>86</v>
      </c>
    </row>
    <row r="121" spans="1:16" x14ac:dyDescent="0.2">
      <c r="A121" s="29" t="s">
        <v>53</v>
      </c>
      <c r="B121" s="29" t="s">
        <v>69</v>
      </c>
      <c r="C121" s="29" t="s">
        <v>365</v>
      </c>
      <c r="D121" s="29" t="s">
        <v>366</v>
      </c>
    </row>
    <row r="122" spans="1:16" x14ac:dyDescent="0.2">
      <c r="A122" s="29" t="s">
        <v>53</v>
      </c>
      <c r="B122" s="29" t="s">
        <v>69</v>
      </c>
      <c r="C122" s="29" t="s">
        <v>97</v>
      </c>
      <c r="D122" s="29" t="s">
        <v>96</v>
      </c>
    </row>
    <row r="123" spans="1:16" x14ac:dyDescent="0.2">
      <c r="A123" s="29" t="s">
        <v>53</v>
      </c>
      <c r="B123" s="29" t="s">
        <v>69</v>
      </c>
      <c r="C123" s="29" t="s">
        <v>110</v>
      </c>
      <c r="D123" s="29" t="s">
        <v>109</v>
      </c>
    </row>
    <row r="124" spans="1:16" x14ac:dyDescent="0.2">
      <c r="A124" s="29" t="s">
        <v>53</v>
      </c>
      <c r="B124" s="29" t="s">
        <v>69</v>
      </c>
      <c r="C124" s="29" t="s">
        <v>141</v>
      </c>
      <c r="D124" s="29" t="s">
        <v>140</v>
      </c>
    </row>
    <row r="125" spans="1:16" x14ac:dyDescent="0.2">
      <c r="A125" s="29" t="s">
        <v>53</v>
      </c>
      <c r="B125" s="29" t="s">
        <v>69</v>
      </c>
      <c r="C125" s="29" t="s">
        <v>167</v>
      </c>
      <c r="D125" s="29" t="s">
        <v>166</v>
      </c>
    </row>
    <row r="126" spans="1:16" x14ac:dyDescent="0.2">
      <c r="A126" s="29" t="s">
        <v>11</v>
      </c>
      <c r="B126" s="29" t="s">
        <v>10</v>
      </c>
      <c r="C126" s="29" t="s">
        <v>341</v>
      </c>
      <c r="D126" s="29" t="s">
        <v>342</v>
      </c>
    </row>
    <row r="127" spans="1:16" x14ac:dyDescent="0.2">
      <c r="A127" s="29" t="s">
        <v>11</v>
      </c>
      <c r="B127" s="29" t="s">
        <v>10</v>
      </c>
      <c r="C127" s="29" t="s">
        <v>369</v>
      </c>
      <c r="D127" s="29" t="s">
        <v>370</v>
      </c>
    </row>
    <row r="128" spans="1:16" x14ac:dyDescent="0.2">
      <c r="A128" s="29" t="s">
        <v>11</v>
      </c>
      <c r="B128" s="29" t="s">
        <v>10</v>
      </c>
      <c r="C128" s="29" t="s">
        <v>14</v>
      </c>
      <c r="D128" s="29" t="s">
        <v>13</v>
      </c>
    </row>
    <row r="129" spans="1:4" x14ac:dyDescent="0.2">
      <c r="A129" s="29" t="s">
        <v>11</v>
      </c>
      <c r="B129" s="29" t="s">
        <v>10</v>
      </c>
      <c r="C129" s="29" t="s">
        <v>371</v>
      </c>
      <c r="D129" s="29" t="s">
        <v>372</v>
      </c>
    </row>
    <row r="130" spans="1:4" x14ac:dyDescent="0.2">
      <c r="A130" s="29" t="s">
        <v>11</v>
      </c>
      <c r="B130" s="29" t="s">
        <v>10</v>
      </c>
      <c r="C130" s="29" t="s">
        <v>22</v>
      </c>
      <c r="D130" s="29" t="s">
        <v>21</v>
      </c>
    </row>
    <row r="131" spans="1:4" x14ac:dyDescent="0.2">
      <c r="A131" s="29" t="s">
        <v>11</v>
      </c>
      <c r="B131" s="29" t="s">
        <v>10</v>
      </c>
      <c r="C131" s="29" t="s">
        <v>373</v>
      </c>
      <c r="D131" s="29" t="s">
        <v>374</v>
      </c>
    </row>
    <row r="132" spans="1:4" x14ac:dyDescent="0.2">
      <c r="A132" s="29" t="s">
        <v>11</v>
      </c>
      <c r="B132" s="29" t="s">
        <v>10</v>
      </c>
      <c r="C132" s="29" t="s">
        <v>35</v>
      </c>
      <c r="D132" s="29" t="s">
        <v>34</v>
      </c>
    </row>
    <row r="133" spans="1:4" x14ac:dyDescent="0.2">
      <c r="A133" s="29" t="s">
        <v>11</v>
      </c>
      <c r="B133" s="29" t="s">
        <v>10</v>
      </c>
      <c r="C133" s="29" t="s">
        <v>375</v>
      </c>
      <c r="D133" s="29" t="s">
        <v>376</v>
      </c>
    </row>
    <row r="134" spans="1:4" x14ac:dyDescent="0.2">
      <c r="A134" s="29" t="s">
        <v>11</v>
      </c>
      <c r="B134" s="29" t="s">
        <v>10</v>
      </c>
      <c r="C134" s="29" t="s">
        <v>37</v>
      </c>
      <c r="D134" s="29" t="s">
        <v>36</v>
      </c>
    </row>
    <row r="135" spans="1:4" x14ac:dyDescent="0.2">
      <c r="A135" s="29" t="s">
        <v>11</v>
      </c>
      <c r="B135" s="29" t="s">
        <v>10</v>
      </c>
      <c r="C135" s="29" t="s">
        <v>45</v>
      </c>
      <c r="D135" s="29" t="s">
        <v>44</v>
      </c>
    </row>
    <row r="136" spans="1:4" x14ac:dyDescent="0.2">
      <c r="A136" s="29" t="s">
        <v>11</v>
      </c>
      <c r="B136" s="29" t="s">
        <v>10</v>
      </c>
      <c r="C136" s="29" t="s">
        <v>377</v>
      </c>
      <c r="D136" s="29" t="s">
        <v>378</v>
      </c>
    </row>
    <row r="137" spans="1:4" x14ac:dyDescent="0.2">
      <c r="A137" s="29" t="s">
        <v>11</v>
      </c>
      <c r="B137" s="29" t="s">
        <v>10</v>
      </c>
      <c r="C137" s="29" t="s">
        <v>47</v>
      </c>
      <c r="D137" s="29" t="s">
        <v>46</v>
      </c>
    </row>
    <row r="138" spans="1:4" x14ac:dyDescent="0.2">
      <c r="A138" s="29" t="s">
        <v>11</v>
      </c>
      <c r="B138" s="29" t="s">
        <v>10</v>
      </c>
      <c r="C138" s="29" t="s">
        <v>49</v>
      </c>
      <c r="D138" s="29" t="s">
        <v>48</v>
      </c>
    </row>
    <row r="139" spans="1:4" x14ac:dyDescent="0.2">
      <c r="A139" s="29" t="s">
        <v>11</v>
      </c>
      <c r="B139" s="29" t="s">
        <v>10</v>
      </c>
      <c r="C139" s="29" t="s">
        <v>55</v>
      </c>
      <c r="D139" s="29" t="s">
        <v>54</v>
      </c>
    </row>
    <row r="140" spans="1:4" x14ac:dyDescent="0.2">
      <c r="A140" s="29" t="s">
        <v>11</v>
      </c>
      <c r="B140" s="29" t="s">
        <v>69</v>
      </c>
      <c r="C140" s="29" t="s">
        <v>144</v>
      </c>
      <c r="D140" s="29" t="s">
        <v>143</v>
      </c>
    </row>
    <row r="141" spans="1:4" x14ac:dyDescent="0.2">
      <c r="A141" s="29" t="s">
        <v>7</v>
      </c>
      <c r="B141" s="29" t="s">
        <v>6</v>
      </c>
      <c r="C141" s="29" t="s">
        <v>5</v>
      </c>
      <c r="D141" s="29" t="s">
        <v>4</v>
      </c>
    </row>
    <row r="142" spans="1:4" x14ac:dyDescent="0.2">
      <c r="A142" s="29" t="s">
        <v>7</v>
      </c>
      <c r="B142" s="29" t="s">
        <v>10</v>
      </c>
      <c r="C142" s="29" t="s">
        <v>41</v>
      </c>
      <c r="D142" s="29" t="s">
        <v>40</v>
      </c>
    </row>
    <row r="143" spans="1:4" x14ac:dyDescent="0.2">
      <c r="A143" s="29" t="s">
        <v>7</v>
      </c>
      <c r="B143" s="29" t="s">
        <v>52</v>
      </c>
      <c r="C143" s="29" t="s">
        <v>367</v>
      </c>
      <c r="D143" s="29" t="s">
        <v>368</v>
      </c>
    </row>
    <row r="144" spans="1:4" x14ac:dyDescent="0.2">
      <c r="A144" s="29" t="s">
        <v>7</v>
      </c>
      <c r="B144" s="29" t="s">
        <v>60</v>
      </c>
      <c r="C144" s="29" t="s">
        <v>379</v>
      </c>
      <c r="D144" s="29" t="s">
        <v>380</v>
      </c>
    </row>
    <row r="145" spans="1:4" x14ac:dyDescent="0.2">
      <c r="A145" s="29" t="s">
        <v>7</v>
      </c>
      <c r="B145" s="29" t="s">
        <v>69</v>
      </c>
      <c r="C145" s="29" t="s">
        <v>68</v>
      </c>
      <c r="D145" s="29" t="s">
        <v>67</v>
      </c>
    </row>
    <row r="146" spans="1:4" x14ac:dyDescent="0.2">
      <c r="A146" s="29" t="s">
        <v>7</v>
      </c>
      <c r="B146" s="29" t="s">
        <v>69</v>
      </c>
      <c r="C146" s="29" t="s">
        <v>71</v>
      </c>
      <c r="D146" s="29" t="s">
        <v>70</v>
      </c>
    </row>
    <row r="147" spans="1:4" x14ac:dyDescent="0.2">
      <c r="A147" s="29" t="s">
        <v>7</v>
      </c>
      <c r="B147" s="29" t="s">
        <v>69</v>
      </c>
      <c r="C147" s="29" t="s">
        <v>87</v>
      </c>
      <c r="D147" s="29" t="s">
        <v>86</v>
      </c>
    </row>
    <row r="148" spans="1:4" x14ac:dyDescent="0.2">
      <c r="A148" s="29" t="s">
        <v>7</v>
      </c>
      <c r="B148" s="29" t="s">
        <v>69</v>
      </c>
      <c r="C148" s="29" t="s">
        <v>365</v>
      </c>
      <c r="D148" s="29" t="s">
        <v>366</v>
      </c>
    </row>
    <row r="149" spans="1:4" x14ac:dyDescent="0.2">
      <c r="A149" s="29" t="s">
        <v>7</v>
      </c>
      <c r="B149" s="29" t="s">
        <v>69</v>
      </c>
      <c r="C149" s="29" t="s">
        <v>97</v>
      </c>
      <c r="D149" s="29" t="s">
        <v>96</v>
      </c>
    </row>
    <row r="150" spans="1:4" x14ac:dyDescent="0.2">
      <c r="A150" s="29" t="s">
        <v>7</v>
      </c>
      <c r="B150" s="29" t="s">
        <v>69</v>
      </c>
      <c r="C150" s="29" t="s">
        <v>117</v>
      </c>
      <c r="D150" s="29" t="s">
        <v>116</v>
      </c>
    </row>
    <row r="151" spans="1:4" x14ac:dyDescent="0.2">
      <c r="A151" s="29" t="s">
        <v>7</v>
      </c>
      <c r="B151" s="29" t="s">
        <v>69</v>
      </c>
      <c r="C151" s="29" t="s">
        <v>129</v>
      </c>
      <c r="D151" s="29" t="s">
        <v>128</v>
      </c>
    </row>
    <row r="152" spans="1:4" x14ac:dyDescent="0.2">
      <c r="A152" s="29" t="s">
        <v>7</v>
      </c>
      <c r="B152" s="29" t="s">
        <v>69</v>
      </c>
      <c r="C152" s="29" t="s">
        <v>135</v>
      </c>
      <c r="D152" s="29" t="s">
        <v>134</v>
      </c>
    </row>
    <row r="153" spans="1:4" x14ac:dyDescent="0.2">
      <c r="A153" s="29" t="s">
        <v>7</v>
      </c>
      <c r="B153" s="29" t="s">
        <v>69</v>
      </c>
      <c r="C153" s="29" t="s">
        <v>141</v>
      </c>
      <c r="D153" s="29" t="s">
        <v>140</v>
      </c>
    </row>
    <row r="154" spans="1:4" x14ac:dyDescent="0.2">
      <c r="A154" s="29" t="s">
        <v>7</v>
      </c>
      <c r="B154" s="29" t="s">
        <v>69</v>
      </c>
      <c r="C154" s="29" t="s">
        <v>167</v>
      </c>
      <c r="D154" s="29" t="s">
        <v>166</v>
      </c>
    </row>
    <row r="155" spans="1:4" x14ac:dyDescent="0.2">
      <c r="A155" s="29" t="s">
        <v>7</v>
      </c>
      <c r="B155" s="29" t="s">
        <v>69</v>
      </c>
      <c r="C155" s="29" t="s">
        <v>175</v>
      </c>
      <c r="D155" s="29" t="s">
        <v>174</v>
      </c>
    </row>
    <row r="156" spans="1:4" x14ac:dyDescent="0.2">
      <c r="A156" s="29" t="s">
        <v>99</v>
      </c>
      <c r="B156" s="29" t="s">
        <v>10</v>
      </c>
      <c r="C156" s="29" t="s">
        <v>55</v>
      </c>
      <c r="D156" s="29" t="s">
        <v>54</v>
      </c>
    </row>
    <row r="157" spans="1:4" x14ac:dyDescent="0.2">
      <c r="A157" s="29" t="s">
        <v>99</v>
      </c>
      <c r="B157" s="29" t="s">
        <v>69</v>
      </c>
      <c r="C157" s="29" t="s">
        <v>135</v>
      </c>
      <c r="D157" s="29" t="s">
        <v>134</v>
      </c>
    </row>
    <row r="158" spans="1:4" x14ac:dyDescent="0.2">
      <c r="A158" s="29" t="s">
        <v>99</v>
      </c>
      <c r="B158" s="29" t="s">
        <v>6</v>
      </c>
      <c r="C158" s="29" t="s">
        <v>381</v>
      </c>
      <c r="D158" s="29" t="s">
        <v>382</v>
      </c>
    </row>
    <row r="159" spans="1:4" x14ac:dyDescent="0.2">
      <c r="A159" s="29" t="s">
        <v>81</v>
      </c>
      <c r="B159" s="29" t="s">
        <v>10</v>
      </c>
      <c r="C159" s="29" t="s">
        <v>383</v>
      </c>
      <c r="D159" s="29" t="s">
        <v>384</v>
      </c>
    </row>
    <row r="160" spans="1:4" x14ac:dyDescent="0.2">
      <c r="A160" s="29" t="s">
        <v>81</v>
      </c>
      <c r="B160" s="29" t="s">
        <v>10</v>
      </c>
      <c r="C160" s="29" t="s">
        <v>24</v>
      </c>
      <c r="D160" s="29" t="s">
        <v>23</v>
      </c>
    </row>
    <row r="161" spans="1:4" x14ac:dyDescent="0.2">
      <c r="A161" s="29" t="s">
        <v>81</v>
      </c>
      <c r="B161" s="29" t="s">
        <v>69</v>
      </c>
      <c r="C161" s="29" t="s">
        <v>80</v>
      </c>
      <c r="D161" s="29" t="s">
        <v>79</v>
      </c>
    </row>
    <row r="162" spans="1:4" x14ac:dyDescent="0.2">
      <c r="A162" s="29" t="s">
        <v>81</v>
      </c>
      <c r="B162" s="29" t="s">
        <v>69</v>
      </c>
      <c r="C162" s="29" t="s">
        <v>117</v>
      </c>
      <c r="D162" s="29" t="s">
        <v>116</v>
      </c>
    </row>
    <row r="163" spans="1:4" x14ac:dyDescent="0.2">
      <c r="A163" s="29" t="s">
        <v>81</v>
      </c>
      <c r="B163" s="29" t="s">
        <v>69</v>
      </c>
      <c r="C163" s="29" t="s">
        <v>141</v>
      </c>
      <c r="D163" s="29" t="s">
        <v>140</v>
      </c>
    </row>
    <row r="164" spans="1:4" x14ac:dyDescent="0.2">
      <c r="A164" s="29" t="s">
        <v>385</v>
      </c>
      <c r="B164" s="29" t="s">
        <v>69</v>
      </c>
      <c r="C164" s="29" t="s">
        <v>348</v>
      </c>
      <c r="D164" s="29" t="s">
        <v>133</v>
      </c>
    </row>
    <row r="165" spans="1:4" x14ac:dyDescent="0.2">
      <c r="A165" s="29" t="s">
        <v>64</v>
      </c>
      <c r="B165" s="29" t="s">
        <v>52</v>
      </c>
      <c r="C165" s="29" t="s">
        <v>63</v>
      </c>
      <c r="D165" s="29" t="s">
        <v>62</v>
      </c>
    </row>
    <row r="166" spans="1:4" x14ac:dyDescent="0.2">
      <c r="A166" s="29" t="s">
        <v>64</v>
      </c>
      <c r="B166" s="29" t="s">
        <v>69</v>
      </c>
      <c r="C166" s="29" t="s">
        <v>348</v>
      </c>
      <c r="D166" s="29" t="s">
        <v>133</v>
      </c>
    </row>
    <row r="167" spans="1:4" x14ac:dyDescent="0.2">
      <c r="A167" s="29" t="s">
        <v>64</v>
      </c>
      <c r="B167" s="29" t="s">
        <v>69</v>
      </c>
      <c r="C167" s="29" t="s">
        <v>135</v>
      </c>
      <c r="D167" s="29" t="s">
        <v>134</v>
      </c>
    </row>
    <row r="168" spans="1:4" x14ac:dyDescent="0.2">
      <c r="A168" s="29" t="s">
        <v>64</v>
      </c>
      <c r="B168" s="29" t="s">
        <v>120</v>
      </c>
      <c r="C168" s="29" t="s">
        <v>137</v>
      </c>
      <c r="D168" s="29" t="s">
        <v>136</v>
      </c>
    </row>
    <row r="169" spans="1:4" x14ac:dyDescent="0.2">
      <c r="A169" s="29" t="s">
        <v>64</v>
      </c>
      <c r="B169" s="29" t="s">
        <v>69</v>
      </c>
      <c r="C169" s="29" t="s">
        <v>139</v>
      </c>
      <c r="D169" s="29" t="s">
        <v>138</v>
      </c>
    </row>
    <row r="170" spans="1:4" x14ac:dyDescent="0.2">
      <c r="A170" s="29" t="s">
        <v>64</v>
      </c>
      <c r="B170" s="29" t="s">
        <v>69</v>
      </c>
      <c r="C170" s="29" t="s">
        <v>164</v>
      </c>
      <c r="D170" s="29" t="s">
        <v>163</v>
      </c>
    </row>
    <row r="171" spans="1:4" x14ac:dyDescent="0.2">
      <c r="A171" s="29" t="s">
        <v>64</v>
      </c>
      <c r="B171" s="29" t="s">
        <v>69</v>
      </c>
      <c r="C171" s="29" t="s">
        <v>167</v>
      </c>
      <c r="D171" s="29" t="s">
        <v>166</v>
      </c>
    </row>
    <row r="172" spans="1:4" x14ac:dyDescent="0.2">
      <c r="A172" s="29" t="s">
        <v>101</v>
      </c>
      <c r="B172" s="29" t="s">
        <v>60</v>
      </c>
      <c r="C172" s="29" t="s">
        <v>349</v>
      </c>
      <c r="D172" s="29" t="s">
        <v>350</v>
      </c>
    </row>
    <row r="173" spans="1:4" x14ac:dyDescent="0.2">
      <c r="A173" s="29" t="s">
        <v>181</v>
      </c>
      <c r="B173" s="29" t="s">
        <v>60</v>
      </c>
      <c r="C173" s="29" t="s">
        <v>349</v>
      </c>
      <c r="D173" s="29" t="s">
        <v>350</v>
      </c>
    </row>
    <row r="174" spans="1:4" x14ac:dyDescent="0.2">
      <c r="A174" s="29" t="s">
        <v>181</v>
      </c>
      <c r="B174" s="29" t="s">
        <v>60</v>
      </c>
      <c r="C174" s="29" t="s">
        <v>386</v>
      </c>
      <c r="D174" s="29" t="s">
        <v>387</v>
      </c>
    </row>
    <row r="175" spans="1:4" x14ac:dyDescent="0.2">
      <c r="A175" s="29" t="s">
        <v>98</v>
      </c>
      <c r="B175" s="29" t="s">
        <v>69</v>
      </c>
      <c r="C175" s="29" t="s">
        <v>97</v>
      </c>
      <c r="D175" s="29" t="s">
        <v>96</v>
      </c>
    </row>
    <row r="176" spans="1:4" x14ac:dyDescent="0.2">
      <c r="A176" s="29" t="s">
        <v>388</v>
      </c>
      <c r="B176" s="29" t="s">
        <v>69</v>
      </c>
      <c r="C176" s="29" t="s">
        <v>352</v>
      </c>
      <c r="D176" s="29" t="s">
        <v>353</v>
      </c>
    </row>
    <row r="177" spans="1:4" x14ac:dyDescent="0.2">
      <c r="A177" s="29" t="s">
        <v>78</v>
      </c>
      <c r="B177" s="29" t="s">
        <v>69</v>
      </c>
      <c r="C177" s="29" t="s">
        <v>75</v>
      </c>
      <c r="D177" s="29" t="s">
        <v>74</v>
      </c>
    </row>
    <row r="178" spans="1:4" x14ac:dyDescent="0.2">
      <c r="A178" s="29" t="s">
        <v>78</v>
      </c>
      <c r="B178" s="29" t="s">
        <v>69</v>
      </c>
      <c r="C178" s="29" t="s">
        <v>179</v>
      </c>
      <c r="D178" s="29" t="s">
        <v>178</v>
      </c>
    </row>
    <row r="179" spans="1:4" x14ac:dyDescent="0.2">
      <c r="A179" s="29" t="s">
        <v>78</v>
      </c>
      <c r="B179" s="29" t="s">
        <v>186</v>
      </c>
      <c r="C179" s="29" t="s">
        <v>185</v>
      </c>
      <c r="D179" s="29" t="s">
        <v>184</v>
      </c>
    </row>
    <row r="180" spans="1:4" x14ac:dyDescent="0.2">
      <c r="A180" s="29" t="s">
        <v>78</v>
      </c>
      <c r="B180" s="29" t="s">
        <v>186</v>
      </c>
      <c r="C180" s="29" t="s">
        <v>188</v>
      </c>
      <c r="D180" s="29" t="s">
        <v>187</v>
      </c>
    </row>
    <row r="181" spans="1:4" x14ac:dyDescent="0.2">
      <c r="A181" s="29" t="s">
        <v>389</v>
      </c>
      <c r="B181" s="29" t="s">
        <v>69</v>
      </c>
      <c r="C181" s="29" t="s">
        <v>75</v>
      </c>
      <c r="D181" s="29" t="s">
        <v>74</v>
      </c>
    </row>
    <row r="182" spans="1:4" x14ac:dyDescent="0.2">
      <c r="A182" s="29" t="s">
        <v>208</v>
      </c>
      <c r="B182" s="29" t="s">
        <v>132</v>
      </c>
      <c r="C182" s="29" t="s">
        <v>206</v>
      </c>
      <c r="D182" s="29" t="s">
        <v>205</v>
      </c>
    </row>
    <row r="183" spans="1:4" x14ac:dyDescent="0.2">
      <c r="A183" s="29" t="s">
        <v>390</v>
      </c>
      <c r="B183" s="29" t="s">
        <v>69</v>
      </c>
      <c r="C183" s="29" t="s">
        <v>110</v>
      </c>
      <c r="D183" s="29" t="s">
        <v>109</v>
      </c>
    </row>
    <row r="184" spans="1:4" x14ac:dyDescent="0.2">
      <c r="A184" s="29" t="s">
        <v>266</v>
      </c>
      <c r="B184" s="29" t="s">
        <v>132</v>
      </c>
      <c r="C184" s="29" t="s">
        <v>263</v>
      </c>
      <c r="D184" s="29" t="s">
        <v>262</v>
      </c>
    </row>
    <row r="185" spans="1:4" x14ac:dyDescent="0.2">
      <c r="A185" s="29" t="s">
        <v>264</v>
      </c>
      <c r="B185" s="29" t="s">
        <v>132</v>
      </c>
      <c r="C185" s="29" t="s">
        <v>263</v>
      </c>
      <c r="D185" s="29" t="s">
        <v>262</v>
      </c>
    </row>
    <row r="186" spans="1:4" x14ac:dyDescent="0.2">
      <c r="A186" s="29" t="s">
        <v>225</v>
      </c>
      <c r="B186" s="29" t="s">
        <v>191</v>
      </c>
      <c r="C186" s="29" t="s">
        <v>360</v>
      </c>
      <c r="D186" s="29" t="s">
        <v>224</v>
      </c>
    </row>
    <row r="187" spans="1:4" x14ac:dyDescent="0.2">
      <c r="A187" s="29" t="s">
        <v>225</v>
      </c>
      <c r="B187" s="29" t="s">
        <v>191</v>
      </c>
      <c r="C187" s="29" t="s">
        <v>247</v>
      </c>
      <c r="D187" s="29" t="s">
        <v>246</v>
      </c>
    </row>
    <row r="188" spans="1:4" x14ac:dyDescent="0.2">
      <c r="A188" s="29" t="s">
        <v>225</v>
      </c>
      <c r="B188" s="29" t="s">
        <v>211</v>
      </c>
      <c r="C188" s="29" t="s">
        <v>274</v>
      </c>
      <c r="D188" s="29" t="s">
        <v>273</v>
      </c>
    </row>
    <row r="189" spans="1:4" x14ac:dyDescent="0.2">
      <c r="A189" s="29" t="s">
        <v>225</v>
      </c>
      <c r="B189" s="29" t="s">
        <v>191</v>
      </c>
      <c r="C189" s="29" t="s">
        <v>276</v>
      </c>
      <c r="D189" s="29" t="s">
        <v>275</v>
      </c>
    </row>
    <row r="190" spans="1:4" x14ac:dyDescent="0.2">
      <c r="A190" s="29" t="s">
        <v>225</v>
      </c>
      <c r="B190" s="29" t="s">
        <v>191</v>
      </c>
      <c r="C190" s="29" t="s">
        <v>278</v>
      </c>
      <c r="D190" s="29" t="s">
        <v>277</v>
      </c>
    </row>
    <row r="191" spans="1:4" x14ac:dyDescent="0.2">
      <c r="A191" s="29" t="s">
        <v>225</v>
      </c>
      <c r="B191" s="29" t="s">
        <v>191</v>
      </c>
      <c r="C191" s="29" t="s">
        <v>340</v>
      </c>
      <c r="D191" s="29" t="s">
        <v>283</v>
      </c>
    </row>
    <row r="192" spans="1:4" x14ac:dyDescent="0.2">
      <c r="A192" s="29" t="s">
        <v>391</v>
      </c>
      <c r="B192" s="29" t="s">
        <v>69</v>
      </c>
      <c r="C192" s="29" t="s">
        <v>124</v>
      </c>
      <c r="D192" s="29" t="s">
        <v>123</v>
      </c>
    </row>
    <row r="193" spans="1:4" x14ac:dyDescent="0.2">
      <c r="A193" s="29" t="s">
        <v>391</v>
      </c>
      <c r="B193" s="29" t="s">
        <v>69</v>
      </c>
      <c r="C193" s="29" t="s">
        <v>348</v>
      </c>
      <c r="D193" s="29" t="s">
        <v>133</v>
      </c>
    </row>
    <row r="194" spans="1:4" x14ac:dyDescent="0.2">
      <c r="A194" s="29" t="s">
        <v>126</v>
      </c>
      <c r="B194" s="29" t="s">
        <v>69</v>
      </c>
      <c r="C194" s="29" t="s">
        <v>338</v>
      </c>
      <c r="D194" s="29" t="s">
        <v>339</v>
      </c>
    </row>
    <row r="195" spans="1:4" x14ac:dyDescent="0.2">
      <c r="A195" s="29" t="s">
        <v>392</v>
      </c>
      <c r="B195" s="29" t="s">
        <v>191</v>
      </c>
      <c r="C195" s="29" t="s">
        <v>271</v>
      </c>
      <c r="D195" s="29" t="s">
        <v>270</v>
      </c>
    </row>
    <row r="196" spans="1:4" x14ac:dyDescent="0.2">
      <c r="A196" s="29" t="s">
        <v>272</v>
      </c>
      <c r="B196" s="29" t="s">
        <v>191</v>
      </c>
      <c r="C196" s="29" t="s">
        <v>271</v>
      </c>
      <c r="D196" s="29" t="s">
        <v>270</v>
      </c>
    </row>
    <row r="197" spans="1:4" x14ac:dyDescent="0.2">
      <c r="A197" s="29" t="s">
        <v>393</v>
      </c>
      <c r="B197" s="29" t="s">
        <v>120</v>
      </c>
      <c r="C197" s="29" t="s">
        <v>119</v>
      </c>
      <c r="D197" s="29" t="s">
        <v>118</v>
      </c>
    </row>
    <row r="198" spans="1:4" x14ac:dyDescent="0.2">
      <c r="A198" s="29" t="s">
        <v>90</v>
      </c>
      <c r="B198" s="29" t="s">
        <v>69</v>
      </c>
      <c r="C198" s="29" t="s">
        <v>177</v>
      </c>
      <c r="D198" s="29" t="s">
        <v>176</v>
      </c>
    </row>
    <row r="199" spans="1:4" x14ac:dyDescent="0.2">
      <c r="A199" s="29" t="s">
        <v>113</v>
      </c>
      <c r="B199" s="29" t="s">
        <v>69</v>
      </c>
      <c r="C199" s="29" t="s">
        <v>110</v>
      </c>
      <c r="D199" s="29" t="s">
        <v>109</v>
      </c>
    </row>
    <row r="200" spans="1:4" x14ac:dyDescent="0.2">
      <c r="A200" s="29" t="s">
        <v>113</v>
      </c>
      <c r="B200" s="29" t="s">
        <v>132</v>
      </c>
      <c r="C200" s="29" t="s">
        <v>206</v>
      </c>
      <c r="D200" s="29" t="s">
        <v>205</v>
      </c>
    </row>
    <row r="201" spans="1:4" x14ac:dyDescent="0.2">
      <c r="A201" s="29" t="s">
        <v>207</v>
      </c>
      <c r="B201" s="29" t="s">
        <v>132</v>
      </c>
      <c r="C201" s="29" t="s">
        <v>237</v>
      </c>
      <c r="D201" s="29" t="s">
        <v>236</v>
      </c>
    </row>
    <row r="202" spans="1:4" x14ac:dyDescent="0.2">
      <c r="A202" s="29" t="s">
        <v>112</v>
      </c>
      <c r="B202" s="29" t="s">
        <v>120</v>
      </c>
      <c r="C202" s="29" t="s">
        <v>119</v>
      </c>
      <c r="D202" s="29" t="s">
        <v>118</v>
      </c>
    </row>
    <row r="203" spans="1:4" x14ac:dyDescent="0.2">
      <c r="A203" s="29" t="s">
        <v>112</v>
      </c>
      <c r="B203" s="29" t="s">
        <v>132</v>
      </c>
      <c r="C203" s="29" t="s">
        <v>131</v>
      </c>
      <c r="D203" s="29" t="s">
        <v>130</v>
      </c>
    </row>
    <row r="204" spans="1:4" x14ac:dyDescent="0.2">
      <c r="A204" s="29" t="s">
        <v>61</v>
      </c>
      <c r="B204" s="29" t="s">
        <v>60</v>
      </c>
      <c r="C204" s="29" t="s">
        <v>59</v>
      </c>
      <c r="D204" s="29" t="s">
        <v>58</v>
      </c>
    </row>
    <row r="205" spans="1:4" x14ac:dyDescent="0.2">
      <c r="A205" s="29" t="s">
        <v>61</v>
      </c>
      <c r="B205" s="29" t="s">
        <v>69</v>
      </c>
      <c r="C205" s="29" t="s">
        <v>110</v>
      </c>
      <c r="D205" s="29" t="s">
        <v>109</v>
      </c>
    </row>
    <row r="206" spans="1:4" x14ac:dyDescent="0.2">
      <c r="A206" s="29" t="s">
        <v>19</v>
      </c>
      <c r="B206" s="29" t="s">
        <v>10</v>
      </c>
      <c r="C206" s="29" t="s">
        <v>18</v>
      </c>
      <c r="D206" s="29" t="s">
        <v>17</v>
      </c>
    </row>
    <row r="207" spans="1:4" x14ac:dyDescent="0.2">
      <c r="A207" s="29" t="s">
        <v>95</v>
      </c>
      <c r="B207" s="29" t="s">
        <v>69</v>
      </c>
      <c r="C207" s="29" t="s">
        <v>94</v>
      </c>
      <c r="D207" s="29" t="s">
        <v>93</v>
      </c>
    </row>
    <row r="208" spans="1:4" x14ac:dyDescent="0.2">
      <c r="A208" s="29" t="s">
        <v>95</v>
      </c>
      <c r="B208" s="29" t="s">
        <v>69</v>
      </c>
      <c r="C208" s="29" t="s">
        <v>338</v>
      </c>
      <c r="D208" s="29" t="s">
        <v>339</v>
      </c>
    </row>
    <row r="209" spans="1:4" x14ac:dyDescent="0.2">
      <c r="A209" s="29" t="s">
        <v>183</v>
      </c>
      <c r="B209" s="29" t="s">
        <v>69</v>
      </c>
      <c r="C209" s="29" t="s">
        <v>129</v>
      </c>
      <c r="D209" s="29" t="s">
        <v>128</v>
      </c>
    </row>
    <row r="210" spans="1:4" x14ac:dyDescent="0.2">
      <c r="A210" s="29" t="s">
        <v>183</v>
      </c>
      <c r="B210" s="29" t="s">
        <v>69</v>
      </c>
      <c r="C210" s="29" t="s">
        <v>154</v>
      </c>
      <c r="D210" s="29" t="s">
        <v>153</v>
      </c>
    </row>
    <row r="211" spans="1:4" x14ac:dyDescent="0.2">
      <c r="A211" s="29" t="s">
        <v>12</v>
      </c>
      <c r="B211" s="29" t="s">
        <v>10</v>
      </c>
      <c r="C211" s="29" t="s">
        <v>394</v>
      </c>
      <c r="D211" s="29" t="s">
        <v>395</v>
      </c>
    </row>
    <row r="212" spans="1:4" x14ac:dyDescent="0.2">
      <c r="A212" s="29" t="s">
        <v>12</v>
      </c>
      <c r="B212" s="29" t="s">
        <v>10</v>
      </c>
      <c r="C212" s="29" t="s">
        <v>39</v>
      </c>
      <c r="D212" s="29" t="s">
        <v>38</v>
      </c>
    </row>
    <row r="213" spans="1:4" x14ac:dyDescent="0.2">
      <c r="A213" s="29" t="s">
        <v>12</v>
      </c>
      <c r="B213" s="29" t="s">
        <v>10</v>
      </c>
      <c r="C213" s="29" t="s">
        <v>57</v>
      </c>
      <c r="D213" s="29" t="s">
        <v>56</v>
      </c>
    </row>
    <row r="214" spans="1:4" x14ac:dyDescent="0.2">
      <c r="A214" s="29" t="s">
        <v>12</v>
      </c>
      <c r="B214" s="29" t="s">
        <v>69</v>
      </c>
      <c r="C214" s="29" t="s">
        <v>396</v>
      </c>
      <c r="D214" s="29" t="s">
        <v>397</v>
      </c>
    </row>
    <row r="215" spans="1:4" x14ac:dyDescent="0.2">
      <c r="A215" s="29" t="s">
        <v>12</v>
      </c>
      <c r="B215" s="29" t="s">
        <v>69</v>
      </c>
      <c r="C215" s="29" t="s">
        <v>398</v>
      </c>
      <c r="D215" s="29" t="s">
        <v>399</v>
      </c>
    </row>
    <row r="216" spans="1:4" x14ac:dyDescent="0.2">
      <c r="A216" s="29" t="s">
        <v>33</v>
      </c>
      <c r="B216" s="29" t="s">
        <v>10</v>
      </c>
      <c r="C216" s="29" t="s">
        <v>27</v>
      </c>
      <c r="D216" s="29" t="s">
        <v>26</v>
      </c>
    </row>
    <row r="217" spans="1:4" x14ac:dyDescent="0.2">
      <c r="A217" s="29" t="s">
        <v>33</v>
      </c>
      <c r="B217" s="29" t="s">
        <v>69</v>
      </c>
      <c r="C217" s="29" t="s">
        <v>396</v>
      </c>
      <c r="D217" s="29" t="s">
        <v>397</v>
      </c>
    </row>
    <row r="218" spans="1:4" x14ac:dyDescent="0.2">
      <c r="A218" s="29" t="s">
        <v>33</v>
      </c>
      <c r="B218" s="29" t="s">
        <v>69</v>
      </c>
      <c r="C218" s="29" t="s">
        <v>75</v>
      </c>
      <c r="D218" s="29" t="s">
        <v>74</v>
      </c>
    </row>
    <row r="219" spans="1:4" x14ac:dyDescent="0.2">
      <c r="A219" s="29" t="s">
        <v>33</v>
      </c>
      <c r="B219" s="29" t="s">
        <v>69</v>
      </c>
      <c r="C219" s="29" t="s">
        <v>80</v>
      </c>
      <c r="D219" s="29" t="s">
        <v>79</v>
      </c>
    </row>
    <row r="220" spans="1:4" x14ac:dyDescent="0.2">
      <c r="A220" s="29" t="s">
        <v>33</v>
      </c>
      <c r="B220" s="29" t="s">
        <v>69</v>
      </c>
      <c r="C220" s="29" t="s">
        <v>365</v>
      </c>
      <c r="D220" s="29" t="s">
        <v>366</v>
      </c>
    </row>
    <row r="221" spans="1:4" x14ac:dyDescent="0.2">
      <c r="A221" s="29" t="s">
        <v>33</v>
      </c>
      <c r="B221" s="29" t="s">
        <v>69</v>
      </c>
      <c r="C221" s="29" t="s">
        <v>89</v>
      </c>
      <c r="D221" s="29" t="s">
        <v>88</v>
      </c>
    </row>
    <row r="222" spans="1:4" x14ac:dyDescent="0.2">
      <c r="A222" s="29" t="s">
        <v>33</v>
      </c>
      <c r="B222" s="29" t="s">
        <v>69</v>
      </c>
      <c r="C222" s="29" t="s">
        <v>108</v>
      </c>
      <c r="D222" s="29" t="s">
        <v>107</v>
      </c>
    </row>
    <row r="223" spans="1:4" x14ac:dyDescent="0.2">
      <c r="A223" s="29" t="s">
        <v>33</v>
      </c>
      <c r="B223" s="29" t="s">
        <v>69</v>
      </c>
      <c r="C223" s="29" t="s">
        <v>154</v>
      </c>
      <c r="D223" s="29" t="s">
        <v>153</v>
      </c>
    </row>
    <row r="224" spans="1:4" x14ac:dyDescent="0.2">
      <c r="A224" s="29" t="s">
        <v>33</v>
      </c>
      <c r="B224" s="29" t="s">
        <v>69</v>
      </c>
      <c r="C224" s="29" t="s">
        <v>160</v>
      </c>
      <c r="D224" s="29" t="s">
        <v>159</v>
      </c>
    </row>
    <row r="225" spans="1:4" x14ac:dyDescent="0.2">
      <c r="A225" s="29" t="s">
        <v>33</v>
      </c>
      <c r="B225" s="29" t="s">
        <v>69</v>
      </c>
      <c r="C225" s="29" t="s">
        <v>164</v>
      </c>
      <c r="D225" s="29" t="s">
        <v>163</v>
      </c>
    </row>
    <row r="226" spans="1:4" x14ac:dyDescent="0.2">
      <c r="A226" s="29" t="s">
        <v>33</v>
      </c>
      <c r="B226" s="29" t="s">
        <v>69</v>
      </c>
      <c r="C226" s="29" t="s">
        <v>169</v>
      </c>
      <c r="D226" s="29" t="s">
        <v>168</v>
      </c>
    </row>
    <row r="227" spans="1:4" x14ac:dyDescent="0.2">
      <c r="A227" s="29" t="s">
        <v>33</v>
      </c>
      <c r="B227" s="29" t="s">
        <v>69</v>
      </c>
      <c r="C227" s="29" t="s">
        <v>175</v>
      </c>
      <c r="D227" s="29" t="s">
        <v>174</v>
      </c>
    </row>
    <row r="228" spans="1:4" x14ac:dyDescent="0.2">
      <c r="A228" s="29" t="s">
        <v>33</v>
      </c>
      <c r="B228" s="29" t="s">
        <v>69</v>
      </c>
      <c r="C228" s="29" t="s">
        <v>179</v>
      </c>
      <c r="D228" s="29" t="s">
        <v>178</v>
      </c>
    </row>
    <row r="229" spans="1:4" x14ac:dyDescent="0.2">
      <c r="A229" s="29" t="s">
        <v>33</v>
      </c>
      <c r="B229" s="29" t="s">
        <v>6</v>
      </c>
      <c r="C229" s="29" t="s">
        <v>381</v>
      </c>
      <c r="D229" s="29" t="s">
        <v>382</v>
      </c>
    </row>
    <row r="230" spans="1:4" x14ac:dyDescent="0.2">
      <c r="A230" s="29" t="s">
        <v>33</v>
      </c>
      <c r="B230" s="29" t="s">
        <v>60</v>
      </c>
      <c r="C230" s="29" t="s">
        <v>400</v>
      </c>
      <c r="D230" s="29" t="s">
        <v>401</v>
      </c>
    </row>
    <row r="231" spans="1:4" x14ac:dyDescent="0.2">
      <c r="A231" s="29" t="s">
        <v>76</v>
      </c>
      <c r="B231" s="29" t="s">
        <v>69</v>
      </c>
      <c r="C231" s="29" t="s">
        <v>75</v>
      </c>
      <c r="D231" s="29" t="s">
        <v>74</v>
      </c>
    </row>
    <row r="232" spans="1:4" x14ac:dyDescent="0.2">
      <c r="A232" s="29" t="s">
        <v>76</v>
      </c>
      <c r="B232" s="29" t="s">
        <v>69</v>
      </c>
      <c r="C232" s="29" t="s">
        <v>398</v>
      </c>
      <c r="D232" s="29" t="s">
        <v>399</v>
      </c>
    </row>
    <row r="233" spans="1:4" x14ac:dyDescent="0.2">
      <c r="A233" s="29" t="s">
        <v>76</v>
      </c>
      <c r="B233" s="29" t="s">
        <v>69</v>
      </c>
      <c r="C233" s="29" t="s">
        <v>154</v>
      </c>
      <c r="D233" s="29" t="s">
        <v>153</v>
      </c>
    </row>
    <row r="234" spans="1:4" x14ac:dyDescent="0.2">
      <c r="A234" s="29" t="s">
        <v>28</v>
      </c>
      <c r="B234" s="29" t="s">
        <v>10</v>
      </c>
      <c r="C234" s="29" t="s">
        <v>32</v>
      </c>
      <c r="D234" s="29" t="s">
        <v>31</v>
      </c>
    </row>
    <row r="235" spans="1:4" x14ac:dyDescent="0.2">
      <c r="A235" s="29" t="s">
        <v>28</v>
      </c>
      <c r="B235" s="29" t="s">
        <v>60</v>
      </c>
      <c r="C235" s="29" t="s">
        <v>349</v>
      </c>
      <c r="D235" s="29" t="s">
        <v>350</v>
      </c>
    </row>
    <row r="236" spans="1:4" x14ac:dyDescent="0.2">
      <c r="A236" s="29" t="s">
        <v>28</v>
      </c>
      <c r="B236" s="29" t="s">
        <v>60</v>
      </c>
      <c r="C236" s="29" t="s">
        <v>379</v>
      </c>
      <c r="D236" s="29" t="s">
        <v>380</v>
      </c>
    </row>
    <row r="237" spans="1:4" x14ac:dyDescent="0.2">
      <c r="A237" s="29" t="s">
        <v>28</v>
      </c>
      <c r="B237" s="29" t="s">
        <v>60</v>
      </c>
      <c r="C237" s="29" t="s">
        <v>402</v>
      </c>
      <c r="D237" s="29" t="s">
        <v>403</v>
      </c>
    </row>
    <row r="238" spans="1:4" x14ac:dyDescent="0.2">
      <c r="A238" s="29" t="s">
        <v>28</v>
      </c>
      <c r="B238" s="29" t="s">
        <v>69</v>
      </c>
      <c r="C238" s="29" t="s">
        <v>396</v>
      </c>
      <c r="D238" s="29" t="s">
        <v>397</v>
      </c>
    </row>
    <row r="239" spans="1:4" x14ac:dyDescent="0.2">
      <c r="A239" s="29" t="s">
        <v>28</v>
      </c>
      <c r="B239" s="29" t="s">
        <v>69</v>
      </c>
      <c r="C239" s="29" t="s">
        <v>89</v>
      </c>
      <c r="D239" s="29" t="s">
        <v>88</v>
      </c>
    </row>
    <row r="240" spans="1:4" x14ac:dyDescent="0.2">
      <c r="A240" s="29" t="s">
        <v>28</v>
      </c>
      <c r="B240" s="29" t="s">
        <v>69</v>
      </c>
      <c r="C240" s="29" t="s">
        <v>97</v>
      </c>
      <c r="D240" s="29" t="s">
        <v>96</v>
      </c>
    </row>
    <row r="241" spans="1:4" x14ac:dyDescent="0.2">
      <c r="A241" s="29" t="s">
        <v>28</v>
      </c>
      <c r="B241" s="29" t="s">
        <v>69</v>
      </c>
      <c r="C241" s="29" t="s">
        <v>108</v>
      </c>
      <c r="D241" s="29" t="s">
        <v>107</v>
      </c>
    </row>
    <row r="242" spans="1:4" x14ac:dyDescent="0.2">
      <c r="A242" s="29" t="s">
        <v>28</v>
      </c>
      <c r="B242" s="29" t="s">
        <v>120</v>
      </c>
      <c r="C242" s="29" t="s">
        <v>152</v>
      </c>
      <c r="D242" s="29" t="s">
        <v>151</v>
      </c>
    </row>
    <row r="243" spans="1:4" x14ac:dyDescent="0.2">
      <c r="A243" s="29" t="s">
        <v>28</v>
      </c>
      <c r="B243" s="29" t="s">
        <v>69</v>
      </c>
      <c r="C243" s="29" t="s">
        <v>154</v>
      </c>
      <c r="D243" s="29" t="s">
        <v>153</v>
      </c>
    </row>
    <row r="244" spans="1:4" x14ac:dyDescent="0.2">
      <c r="A244" s="29" t="s">
        <v>28</v>
      </c>
      <c r="B244" s="29" t="s">
        <v>69</v>
      </c>
      <c r="C244" s="29" t="s">
        <v>160</v>
      </c>
      <c r="D244" s="29" t="s">
        <v>159</v>
      </c>
    </row>
    <row r="245" spans="1:4" x14ac:dyDescent="0.2">
      <c r="A245" s="29" t="s">
        <v>28</v>
      </c>
      <c r="B245" s="29" t="s">
        <v>69</v>
      </c>
      <c r="C245" s="29" t="s">
        <v>164</v>
      </c>
      <c r="D245" s="29" t="s">
        <v>163</v>
      </c>
    </row>
    <row r="246" spans="1:4" x14ac:dyDescent="0.2">
      <c r="A246" s="29" t="s">
        <v>28</v>
      </c>
      <c r="B246" s="29" t="s">
        <v>60</v>
      </c>
      <c r="C246" s="29" t="s">
        <v>400</v>
      </c>
      <c r="D246" s="29" t="s">
        <v>401</v>
      </c>
    </row>
    <row r="247" spans="1:4" x14ac:dyDescent="0.2">
      <c r="A247" s="29" t="s">
        <v>404</v>
      </c>
      <c r="B247" s="29" t="s">
        <v>10</v>
      </c>
      <c r="C247" s="29" t="s">
        <v>341</v>
      </c>
      <c r="D247" s="29" t="s">
        <v>342</v>
      </c>
    </row>
    <row r="248" spans="1:4" x14ac:dyDescent="0.2">
      <c r="A248" s="29" t="s">
        <v>405</v>
      </c>
      <c r="B248" s="29" t="s">
        <v>132</v>
      </c>
      <c r="C248" s="29" t="s">
        <v>131</v>
      </c>
      <c r="D248" s="29" t="s">
        <v>130</v>
      </c>
    </row>
    <row r="249" spans="1:4" x14ac:dyDescent="0.2">
      <c r="A249" s="29" t="s">
        <v>182</v>
      </c>
      <c r="B249" s="29" t="s">
        <v>69</v>
      </c>
      <c r="C249" s="29" t="s">
        <v>110</v>
      </c>
      <c r="D249" s="29" t="s">
        <v>109</v>
      </c>
    </row>
    <row r="250" spans="1:4" x14ac:dyDescent="0.2">
      <c r="A250" s="29" t="s">
        <v>111</v>
      </c>
      <c r="B250" s="29" t="s">
        <v>69</v>
      </c>
      <c r="C250" s="29" t="s">
        <v>146</v>
      </c>
      <c r="D250" s="29" t="s">
        <v>145</v>
      </c>
    </row>
    <row r="251" spans="1:4" x14ac:dyDescent="0.2">
      <c r="A251" s="29" t="s">
        <v>147</v>
      </c>
      <c r="B251" s="29" t="s">
        <v>69</v>
      </c>
      <c r="C251" s="29" t="s">
        <v>146</v>
      </c>
      <c r="D251" s="29" t="s">
        <v>145</v>
      </c>
    </row>
    <row r="252" spans="1:4" x14ac:dyDescent="0.2">
      <c r="A252" s="29" t="s">
        <v>406</v>
      </c>
      <c r="B252" s="29" t="s">
        <v>120</v>
      </c>
      <c r="C252" s="29" t="s">
        <v>152</v>
      </c>
      <c r="D252" s="29" t="s">
        <v>151</v>
      </c>
    </row>
    <row r="253" spans="1:4" x14ac:dyDescent="0.2">
      <c r="A253" s="29" t="s">
        <v>16</v>
      </c>
      <c r="B253" s="29" t="s">
        <v>10</v>
      </c>
      <c r="C253" s="29" t="s">
        <v>18</v>
      </c>
      <c r="D253" s="29" t="s">
        <v>17</v>
      </c>
    </row>
    <row r="254" spans="1:4" x14ac:dyDescent="0.2">
      <c r="A254" s="29" t="s">
        <v>16</v>
      </c>
      <c r="B254" s="29" t="s">
        <v>10</v>
      </c>
      <c r="C254" s="29" t="s">
        <v>30</v>
      </c>
      <c r="D254" s="29" t="s">
        <v>29</v>
      </c>
    </row>
    <row r="255" spans="1:4" x14ac:dyDescent="0.2">
      <c r="A255" s="29" t="s">
        <v>142</v>
      </c>
      <c r="B255" s="29" t="s">
        <v>10</v>
      </c>
      <c r="C255" s="29" t="s">
        <v>43</v>
      </c>
      <c r="D255" s="29" t="s">
        <v>42</v>
      </c>
    </row>
    <row r="256" spans="1:4" x14ac:dyDescent="0.2">
      <c r="A256" s="29" t="s">
        <v>142</v>
      </c>
      <c r="B256" s="29" t="s">
        <v>69</v>
      </c>
      <c r="C256" s="29" t="s">
        <v>141</v>
      </c>
      <c r="D256" s="29" t="s">
        <v>140</v>
      </c>
    </row>
    <row r="257" spans="1:4" x14ac:dyDescent="0.2">
      <c r="A257" s="29" t="s">
        <v>142</v>
      </c>
      <c r="B257" s="29" t="s">
        <v>60</v>
      </c>
      <c r="C257" s="29" t="s">
        <v>158</v>
      </c>
      <c r="D257" s="29" t="s">
        <v>157</v>
      </c>
    </row>
    <row r="258" spans="1:4" x14ac:dyDescent="0.2">
      <c r="A258" s="29" t="s">
        <v>407</v>
      </c>
      <c r="B258" s="29" t="s">
        <v>69</v>
      </c>
      <c r="C258" s="29" t="s">
        <v>75</v>
      </c>
      <c r="D258" s="29" t="s">
        <v>74</v>
      </c>
    </row>
    <row r="259" spans="1:4" x14ac:dyDescent="0.2">
      <c r="A259" s="29" t="s">
        <v>265</v>
      </c>
      <c r="B259" s="29" t="s">
        <v>132</v>
      </c>
      <c r="C259" s="29" t="s">
        <v>263</v>
      </c>
      <c r="D259" s="29" t="s">
        <v>262</v>
      </c>
    </row>
  </sheetData>
  <autoFilter ref="A2:D259" xr:uid="{00000000-0009-0000-0000-000001000000}"/>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
  <sheetViews>
    <sheetView workbookViewId="0"/>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95" t="s">
        <v>465</v>
      </c>
      <c r="B2" s="96"/>
      <c r="C2" s="96"/>
      <c r="D2" s="97"/>
    </row>
    <row r="3" spans="1:4" ht="13.5" thickBot="1" x14ac:dyDescent="0.25"/>
    <row r="4" spans="1:4" ht="45.75" thickBot="1" x14ac:dyDescent="0.25">
      <c r="A4" s="30" t="s">
        <v>408</v>
      </c>
      <c r="B4" s="30" t="s">
        <v>409</v>
      </c>
      <c r="C4" s="30" t="s">
        <v>410</v>
      </c>
      <c r="D4" s="81" t="s">
        <v>411</v>
      </c>
    </row>
    <row r="5" spans="1:4" ht="15" x14ac:dyDescent="0.25">
      <c r="A5" s="31" t="s">
        <v>412</v>
      </c>
      <c r="B5" s="32">
        <v>6</v>
      </c>
      <c r="C5" s="32">
        <v>7</v>
      </c>
      <c r="D5" s="80">
        <f>+B5/C5</f>
        <v>0.8571428571428571</v>
      </c>
    </row>
    <row r="6" spans="1:4" ht="15" x14ac:dyDescent="0.25">
      <c r="A6" s="33" t="s">
        <v>413</v>
      </c>
      <c r="B6" s="34">
        <v>22</v>
      </c>
      <c r="C6" s="34">
        <v>28</v>
      </c>
      <c r="D6" s="78">
        <f t="shared" ref="D6:D13" si="0">+B6/C6</f>
        <v>0.7857142857142857</v>
      </c>
    </row>
    <row r="7" spans="1:4" ht="15" x14ac:dyDescent="0.25">
      <c r="A7" s="33" t="s">
        <v>414</v>
      </c>
      <c r="B7" s="34">
        <v>5</v>
      </c>
      <c r="C7" s="34">
        <v>6</v>
      </c>
      <c r="D7" s="78">
        <f t="shared" si="0"/>
        <v>0.83333333333333337</v>
      </c>
    </row>
    <row r="8" spans="1:4" ht="15" x14ac:dyDescent="0.25">
      <c r="A8" s="33" t="s">
        <v>464</v>
      </c>
      <c r="B8" s="34">
        <v>6</v>
      </c>
      <c r="C8" s="34">
        <v>11</v>
      </c>
      <c r="D8" s="78">
        <f t="shared" si="0"/>
        <v>0.54545454545454541</v>
      </c>
    </row>
    <row r="9" spans="1:4" ht="15" x14ac:dyDescent="0.25">
      <c r="A9" s="33" t="s">
        <v>415</v>
      </c>
      <c r="B9" s="34">
        <v>3</v>
      </c>
      <c r="C9" s="34">
        <v>3</v>
      </c>
      <c r="D9" s="78">
        <f t="shared" si="0"/>
        <v>1</v>
      </c>
    </row>
    <row r="10" spans="1:4" ht="15" x14ac:dyDescent="0.25">
      <c r="A10" s="33" t="s">
        <v>416</v>
      </c>
      <c r="B10" s="34">
        <v>1</v>
      </c>
      <c r="C10" s="34">
        <v>1</v>
      </c>
      <c r="D10" s="78">
        <f t="shared" si="0"/>
        <v>1</v>
      </c>
    </row>
    <row r="11" spans="1:4" ht="15" x14ac:dyDescent="0.25">
      <c r="A11" s="33" t="s">
        <v>417</v>
      </c>
      <c r="B11" s="34">
        <v>47</v>
      </c>
      <c r="C11" s="34">
        <v>54</v>
      </c>
      <c r="D11" s="78">
        <f t="shared" si="0"/>
        <v>0.87037037037037035</v>
      </c>
    </row>
    <row r="12" spans="1:4" ht="15" x14ac:dyDescent="0.25">
      <c r="A12" s="33" t="s">
        <v>418</v>
      </c>
      <c r="B12" s="34">
        <v>30</v>
      </c>
      <c r="C12" s="34">
        <v>30</v>
      </c>
      <c r="D12" s="78">
        <f t="shared" si="0"/>
        <v>1</v>
      </c>
    </row>
    <row r="13" spans="1:4" ht="25.5" customHeight="1" thickBot="1" x14ac:dyDescent="0.25">
      <c r="A13" s="35" t="s">
        <v>419</v>
      </c>
      <c r="B13" s="77">
        <v>17</v>
      </c>
      <c r="C13" s="77">
        <v>18</v>
      </c>
      <c r="D13" s="82">
        <f t="shared" si="0"/>
        <v>0.94444444444444442</v>
      </c>
    </row>
    <row r="14" spans="1:4" ht="15.75" thickBot="1" x14ac:dyDescent="0.3">
      <c r="A14" s="36" t="s">
        <v>466</v>
      </c>
      <c r="B14" s="37">
        <f>SUM(B5:B13)</f>
        <v>137</v>
      </c>
      <c r="C14" s="37">
        <f>SUM(C5:C13)</f>
        <v>158</v>
      </c>
      <c r="D14" s="79">
        <f>+B14/C14</f>
        <v>0.86708860759493667</v>
      </c>
    </row>
    <row r="16" spans="1:4" ht="13.5" thickBot="1" x14ac:dyDescent="0.25"/>
    <row r="17" spans="1:9" ht="60" customHeight="1" thickBot="1" x14ac:dyDescent="0.25">
      <c r="A17" s="98" t="s">
        <v>476</v>
      </c>
      <c r="B17" s="99"/>
      <c r="C17" s="99"/>
      <c r="D17" s="100"/>
    </row>
    <row r="19" spans="1:9" ht="15" customHeight="1" x14ac:dyDescent="0.2">
      <c r="A19" s="101" t="s">
        <v>467</v>
      </c>
      <c r="B19" s="102"/>
      <c r="C19" s="102"/>
      <c r="D19" s="102"/>
    </row>
    <row r="20" spans="1:9" ht="15" customHeight="1" x14ac:dyDescent="0.2">
      <c r="A20" s="94" t="s">
        <v>470</v>
      </c>
      <c r="B20" s="94"/>
      <c r="C20" s="94"/>
      <c r="D20" s="94"/>
    </row>
    <row r="21" spans="1:9" ht="38.25" customHeight="1" x14ac:dyDescent="0.2">
      <c r="A21" s="94" t="s">
        <v>474</v>
      </c>
      <c r="B21" s="103"/>
      <c r="C21" s="103"/>
      <c r="D21" s="103"/>
    </row>
    <row r="22" spans="1:9" ht="15" customHeight="1" x14ac:dyDescent="0.2">
      <c r="A22" s="104" t="s">
        <v>471</v>
      </c>
      <c r="B22" s="94"/>
      <c r="C22" s="94"/>
      <c r="D22" s="94"/>
    </row>
    <row r="23" spans="1:9" ht="39" customHeight="1" x14ac:dyDescent="0.2">
      <c r="A23" s="94" t="s">
        <v>468</v>
      </c>
      <c r="B23" s="103"/>
      <c r="C23" s="103"/>
      <c r="D23" s="103"/>
    </row>
    <row r="24" spans="1:9" ht="35.25" customHeight="1" x14ac:dyDescent="0.2">
      <c r="A24" s="94" t="s">
        <v>472</v>
      </c>
      <c r="B24" s="94"/>
      <c r="C24" s="94"/>
      <c r="D24" s="94"/>
      <c r="E24" s="38"/>
      <c r="F24" s="38"/>
      <c r="G24" s="38"/>
      <c r="H24" s="38"/>
      <c r="I24" s="38"/>
    </row>
    <row r="25" spans="1:9" ht="19.5" customHeight="1" x14ac:dyDescent="0.2">
      <c r="A25" s="91" t="s">
        <v>418</v>
      </c>
      <c r="B25" s="92"/>
      <c r="C25" s="92"/>
      <c r="D25" s="92"/>
    </row>
    <row r="26" spans="1:9" ht="18" customHeight="1" x14ac:dyDescent="0.2">
      <c r="A26" s="93" t="s">
        <v>469</v>
      </c>
      <c r="B26" s="92"/>
      <c r="C26" s="92"/>
      <c r="D26" s="92"/>
    </row>
    <row r="27" spans="1:9" ht="15" x14ac:dyDescent="0.25">
      <c r="A27" s="39"/>
      <c r="B27" s="90"/>
      <c r="C27" s="90"/>
      <c r="D27" s="41"/>
    </row>
    <row r="28" spans="1:9" ht="15" x14ac:dyDescent="0.25">
      <c r="A28" s="42" t="s">
        <v>475</v>
      </c>
      <c r="B28" s="39"/>
      <c r="C28" s="40"/>
      <c r="D28" s="41"/>
    </row>
  </sheetData>
  <mergeCells count="11">
    <mergeCell ref="B27:C27"/>
    <mergeCell ref="A25:D25"/>
    <mergeCell ref="A26:D26"/>
    <mergeCell ref="A24:D24"/>
    <mergeCell ref="A2:D2"/>
    <mergeCell ref="A17:D17"/>
    <mergeCell ref="A19:D19"/>
    <mergeCell ref="A21:D21"/>
    <mergeCell ref="A23:D23"/>
    <mergeCell ref="A20:D20"/>
    <mergeCell ref="A22:D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2"/>
  <sheetViews>
    <sheetView zoomScaleNormal="100" workbookViewId="0">
      <selection activeCell="H3" sqref="H3"/>
    </sheetView>
  </sheetViews>
  <sheetFormatPr baseColWidth="10" defaultRowHeight="12.75" x14ac:dyDescent="0.2"/>
  <cols>
    <col min="1" max="1" width="29" customWidth="1"/>
    <col min="2" max="2" width="14.28515625" customWidth="1"/>
    <col min="3" max="3" width="15.7109375" customWidth="1"/>
    <col min="4" max="4" width="16" customWidth="1"/>
    <col min="5" max="5" width="11.7109375" customWidth="1"/>
  </cols>
  <sheetData>
    <row r="2" spans="1:9" ht="15" x14ac:dyDescent="0.2">
      <c r="A2" s="105" t="s">
        <v>473</v>
      </c>
      <c r="B2" s="105"/>
      <c r="C2" s="105"/>
      <c r="D2" s="105"/>
      <c r="E2" s="105"/>
      <c r="F2" s="105"/>
      <c r="G2" s="84"/>
      <c r="H2" s="84"/>
      <c r="I2" s="84"/>
    </row>
  </sheetData>
  <mergeCells count="1">
    <mergeCell ref="A2:F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57"/>
  <sheetViews>
    <sheetView workbookViewId="0">
      <selection activeCell="A23" sqref="A23:U23"/>
    </sheetView>
  </sheetViews>
  <sheetFormatPr baseColWidth="10" defaultRowHeight="12.75" x14ac:dyDescent="0.2"/>
  <cols>
    <col min="1" max="1" width="35.42578125" style="4" bestFit="1" customWidth="1"/>
    <col min="2" max="20" width="11.42578125" style="3"/>
    <col min="21" max="22" width="14.7109375" style="3" bestFit="1" customWidth="1"/>
    <col min="23" max="16384" width="11.42578125" style="3"/>
  </cols>
  <sheetData>
    <row r="2" spans="1:22" ht="15" x14ac:dyDescent="0.2">
      <c r="A2" s="108" t="s">
        <v>420</v>
      </c>
      <c r="B2" s="108"/>
      <c r="C2" s="108"/>
      <c r="D2" s="108"/>
      <c r="E2" s="108"/>
      <c r="F2" s="108"/>
      <c r="G2" s="108"/>
      <c r="H2" s="108"/>
      <c r="I2" s="108"/>
      <c r="J2" s="108"/>
      <c r="K2" s="108"/>
      <c r="L2" s="108"/>
      <c r="M2" s="108"/>
      <c r="N2" s="108"/>
      <c r="O2" s="108"/>
      <c r="P2" s="108"/>
      <c r="Q2" s="108"/>
      <c r="R2" s="108"/>
      <c r="S2" s="108"/>
      <c r="T2" s="108"/>
      <c r="U2" s="112"/>
    </row>
    <row r="3" spans="1:22" ht="15" x14ac:dyDescent="0.2">
      <c r="A3" s="109" t="s">
        <v>432</v>
      </c>
      <c r="B3" s="109"/>
      <c r="C3" s="109"/>
      <c r="D3" s="109"/>
      <c r="E3" s="109"/>
      <c r="F3" s="109"/>
      <c r="G3" s="109"/>
      <c r="H3" s="109"/>
      <c r="I3" s="109"/>
      <c r="J3" s="109"/>
      <c r="K3" s="109"/>
      <c r="L3" s="109"/>
      <c r="M3" s="109"/>
      <c r="N3" s="109"/>
      <c r="O3" s="109"/>
      <c r="P3" s="109"/>
      <c r="Q3" s="109"/>
      <c r="R3" s="109"/>
      <c r="S3" s="109"/>
      <c r="T3" s="109"/>
      <c r="U3" s="113"/>
    </row>
    <row r="4" spans="1:22" s="2" customFormat="1" x14ac:dyDescent="0.2">
      <c r="A4" s="43" t="s">
        <v>320</v>
      </c>
      <c r="B4" s="7" t="s">
        <v>215</v>
      </c>
      <c r="C4" s="7" t="s">
        <v>428</v>
      </c>
      <c r="D4" s="7" t="s">
        <v>428</v>
      </c>
      <c r="E4" s="7" t="s">
        <v>215</v>
      </c>
      <c r="F4" s="7" t="s">
        <v>215</v>
      </c>
      <c r="G4" s="7" t="s">
        <v>215</v>
      </c>
      <c r="H4" s="7" t="s">
        <v>429</v>
      </c>
      <c r="I4" s="7" t="s">
        <v>430</v>
      </c>
      <c r="J4" s="7" t="s">
        <v>302</v>
      </c>
      <c r="K4" s="7" t="s">
        <v>273</v>
      </c>
      <c r="L4" s="7" t="s">
        <v>215</v>
      </c>
      <c r="M4" s="7" t="s">
        <v>205</v>
      </c>
      <c r="N4" s="7" t="s">
        <v>262</v>
      </c>
      <c r="O4" s="7" t="s">
        <v>262</v>
      </c>
      <c r="P4" s="7" t="s">
        <v>273</v>
      </c>
      <c r="Q4" s="7" t="s">
        <v>205</v>
      </c>
      <c r="R4" s="7" t="s">
        <v>236</v>
      </c>
      <c r="S4" s="7" t="s">
        <v>302</v>
      </c>
      <c r="T4" s="7" t="s">
        <v>262</v>
      </c>
      <c r="U4" s="110" t="s">
        <v>307</v>
      </c>
    </row>
    <row r="5" spans="1:22" x14ac:dyDescent="0.2">
      <c r="A5" s="71" t="s">
        <v>431</v>
      </c>
      <c r="B5" s="66" t="s">
        <v>218</v>
      </c>
      <c r="C5" s="66" t="s">
        <v>192</v>
      </c>
      <c r="D5" s="66" t="s">
        <v>197</v>
      </c>
      <c r="E5" s="66" t="s">
        <v>219</v>
      </c>
      <c r="F5" s="66" t="s">
        <v>214</v>
      </c>
      <c r="G5" s="66" t="s">
        <v>427</v>
      </c>
      <c r="H5" s="66" t="s">
        <v>238</v>
      </c>
      <c r="I5" s="66" t="s">
        <v>217</v>
      </c>
      <c r="J5" s="66" t="s">
        <v>121</v>
      </c>
      <c r="K5" s="66" t="s">
        <v>203</v>
      </c>
      <c r="L5" s="66" t="s">
        <v>220</v>
      </c>
      <c r="M5" s="66" t="s">
        <v>208</v>
      </c>
      <c r="N5" s="66" t="s">
        <v>266</v>
      </c>
      <c r="O5" s="66" t="s">
        <v>264</v>
      </c>
      <c r="P5" s="66" t="s">
        <v>225</v>
      </c>
      <c r="Q5" s="66" t="s">
        <v>113</v>
      </c>
      <c r="R5" s="66" t="s">
        <v>207</v>
      </c>
      <c r="S5" s="66" t="s">
        <v>112</v>
      </c>
      <c r="T5" s="66" t="s">
        <v>265</v>
      </c>
      <c r="U5" s="111"/>
    </row>
    <row r="6" spans="1:22" x14ac:dyDescent="0.2">
      <c r="A6" s="20" t="s">
        <v>305</v>
      </c>
      <c r="B6" s="9">
        <v>1910502</v>
      </c>
      <c r="C6" s="9">
        <v>1806314</v>
      </c>
      <c r="D6" s="9">
        <v>1723389.5</v>
      </c>
      <c r="E6" s="9">
        <v>2138756</v>
      </c>
      <c r="F6" s="9">
        <v>3519514</v>
      </c>
      <c r="G6" s="9">
        <v>4224335</v>
      </c>
      <c r="H6" s="9">
        <v>912410</v>
      </c>
      <c r="I6" s="9">
        <v>1635732</v>
      </c>
      <c r="J6" s="9">
        <v>277765.5</v>
      </c>
      <c r="K6" s="9">
        <v>1604246</v>
      </c>
      <c r="L6" s="9">
        <v>3323762</v>
      </c>
      <c r="M6" s="9">
        <v>632685</v>
      </c>
      <c r="N6" s="9">
        <v>878123</v>
      </c>
      <c r="O6" s="9">
        <v>1282715</v>
      </c>
      <c r="P6" s="9">
        <v>1790848</v>
      </c>
      <c r="Q6" s="9">
        <v>524749</v>
      </c>
      <c r="R6" s="9">
        <v>978894</v>
      </c>
      <c r="S6" s="9">
        <v>547678</v>
      </c>
      <c r="T6" s="9">
        <v>238573</v>
      </c>
      <c r="U6" s="9">
        <f t="shared" ref="U6:U18" si="0">+(B6*$B$20+C6*$C$20+D6*$D$20+E6*$E$20+F6*$F$20+G6*$G$20+H6*$H$20+I6*$I$20+J6*$J$20+K6*$K$20+L6*$L$20+M6*$M$20+N6*$N$20+O6*$O$20+P6*$P$20+Q6*$Q$20+R6*$R$20+S6*$S$20+T6*$T$20)/$U$20</f>
        <v>1909924.007627931</v>
      </c>
      <c r="V6" s="45"/>
    </row>
    <row r="7" spans="1:22" x14ac:dyDescent="0.2">
      <c r="A7" s="20" t="s">
        <v>291</v>
      </c>
      <c r="B7" s="9">
        <v>59030</v>
      </c>
      <c r="C7" s="9">
        <v>67046</v>
      </c>
      <c r="D7" s="9">
        <v>146688.5</v>
      </c>
      <c r="E7" s="9">
        <v>280126</v>
      </c>
      <c r="F7" s="9">
        <v>81018</v>
      </c>
      <c r="G7" s="9">
        <v>54378</v>
      </c>
      <c r="H7" s="9">
        <v>76539</v>
      </c>
      <c r="I7" s="9">
        <v>71099.5</v>
      </c>
      <c r="J7" s="9">
        <v>214659</v>
      </c>
      <c r="K7" s="9">
        <v>75399</v>
      </c>
      <c r="L7" s="9">
        <v>52703</v>
      </c>
      <c r="M7" s="9">
        <v>239846</v>
      </c>
      <c r="N7" s="9">
        <v>123826</v>
      </c>
      <c r="O7" s="9">
        <v>153370</v>
      </c>
      <c r="P7" s="9">
        <v>84170</v>
      </c>
      <c r="Q7" s="9">
        <v>10408</v>
      </c>
      <c r="R7" s="9">
        <v>41496</v>
      </c>
      <c r="S7" s="9">
        <v>423249</v>
      </c>
      <c r="T7" s="9">
        <v>19576</v>
      </c>
      <c r="U7" s="9">
        <f t="shared" si="0"/>
        <v>101748.16489460245</v>
      </c>
      <c r="V7" s="45"/>
    </row>
    <row r="8" spans="1:22" x14ac:dyDescent="0.2">
      <c r="A8" s="20" t="s">
        <v>292</v>
      </c>
      <c r="B8" s="9">
        <v>1911782</v>
      </c>
      <c r="C8" s="9">
        <v>1693498.5</v>
      </c>
      <c r="D8" s="9">
        <v>1717976</v>
      </c>
      <c r="E8" s="9">
        <v>2276265</v>
      </c>
      <c r="F8" s="9">
        <v>4636395</v>
      </c>
      <c r="G8" s="9">
        <v>4096794</v>
      </c>
      <c r="H8" s="9">
        <v>213011</v>
      </c>
      <c r="I8" s="9">
        <v>862589.5</v>
      </c>
      <c r="J8" s="9">
        <v>69095</v>
      </c>
      <c r="K8" s="9">
        <v>890530</v>
      </c>
      <c r="L8" s="9">
        <v>2883555</v>
      </c>
      <c r="M8" s="9">
        <v>166135</v>
      </c>
      <c r="N8" s="9">
        <v>219864</v>
      </c>
      <c r="O8" s="9">
        <v>289235</v>
      </c>
      <c r="P8" s="9">
        <v>994115</v>
      </c>
      <c r="Q8" s="9">
        <v>165514</v>
      </c>
      <c r="R8" s="9">
        <v>230060</v>
      </c>
      <c r="S8" s="9">
        <v>129737</v>
      </c>
      <c r="T8" s="9">
        <v>20978</v>
      </c>
      <c r="U8" s="9">
        <f t="shared" si="0"/>
        <v>1683320.0397405536</v>
      </c>
      <c r="V8" s="45"/>
    </row>
    <row r="9" spans="1:22" x14ac:dyDescent="0.2">
      <c r="A9" s="20" t="s">
        <v>293</v>
      </c>
      <c r="B9" s="9">
        <v>3202342</v>
      </c>
      <c r="C9" s="9">
        <v>1873997</v>
      </c>
      <c r="D9" s="9">
        <v>2153434.5</v>
      </c>
      <c r="E9" s="9">
        <v>3666729</v>
      </c>
      <c r="F9" s="9">
        <v>4091634</v>
      </c>
      <c r="G9" s="9">
        <v>4091634</v>
      </c>
      <c r="H9" s="9">
        <v>1558895</v>
      </c>
      <c r="I9" s="9">
        <v>1404380</v>
      </c>
      <c r="J9" s="9">
        <v>474143</v>
      </c>
      <c r="K9" s="9">
        <v>595264</v>
      </c>
      <c r="L9" s="9">
        <v>5014645</v>
      </c>
      <c r="M9" s="9">
        <v>1242533</v>
      </c>
      <c r="N9" s="9">
        <v>3847613</v>
      </c>
      <c r="O9" s="9">
        <v>4447677</v>
      </c>
      <c r="P9" s="9">
        <v>304923</v>
      </c>
      <c r="Q9" s="9">
        <v>763265</v>
      </c>
      <c r="R9" s="9">
        <v>630641</v>
      </c>
      <c r="S9" s="9">
        <v>537698</v>
      </c>
      <c r="T9" s="9">
        <v>938318</v>
      </c>
      <c r="U9" s="9">
        <f t="shared" si="0"/>
        <v>2363950.6467551086</v>
      </c>
      <c r="V9" s="45"/>
    </row>
    <row r="10" spans="1:22" x14ac:dyDescent="0.2">
      <c r="A10" s="20" t="s">
        <v>294</v>
      </c>
      <c r="B10" s="9">
        <v>600986</v>
      </c>
      <c r="C10" s="9">
        <v>493649</v>
      </c>
      <c r="D10" s="9">
        <v>555199</v>
      </c>
      <c r="E10" s="9">
        <v>975856</v>
      </c>
      <c r="F10" s="9">
        <v>1862640</v>
      </c>
      <c r="G10" s="9">
        <v>4091634</v>
      </c>
      <c r="H10" s="9">
        <v>98016</v>
      </c>
      <c r="I10" s="9">
        <v>310570.5</v>
      </c>
      <c r="J10" s="9">
        <v>5291</v>
      </c>
      <c r="K10" s="9">
        <v>149158</v>
      </c>
      <c r="L10" s="9">
        <v>1674182</v>
      </c>
      <c r="M10" s="9">
        <v>38531</v>
      </c>
      <c r="N10" s="9">
        <v>71026</v>
      </c>
      <c r="O10" s="9">
        <v>101637</v>
      </c>
      <c r="P10" s="9">
        <v>166507</v>
      </c>
      <c r="Q10" s="9">
        <v>23830</v>
      </c>
      <c r="R10" s="9">
        <v>78955</v>
      </c>
      <c r="S10" s="9">
        <v>10432</v>
      </c>
      <c r="T10" s="9">
        <v>22559</v>
      </c>
      <c r="U10" s="9">
        <f t="shared" si="0"/>
        <v>678012.77134330524</v>
      </c>
      <c r="V10" s="45"/>
    </row>
    <row r="11" spans="1:22" x14ac:dyDescent="0.2">
      <c r="A11" s="20" t="s">
        <v>295</v>
      </c>
      <c r="B11" s="9">
        <v>5038212</v>
      </c>
      <c r="C11" s="9">
        <v>5196608</v>
      </c>
      <c r="D11" s="9">
        <v>5428124</v>
      </c>
      <c r="E11" s="9">
        <v>6298952</v>
      </c>
      <c r="F11" s="9">
        <v>11719231</v>
      </c>
      <c r="G11" s="9">
        <v>11594514</v>
      </c>
      <c r="H11" s="9">
        <v>1632840</v>
      </c>
      <c r="I11" s="9">
        <v>1469762.5</v>
      </c>
      <c r="J11" s="9">
        <v>827493</v>
      </c>
      <c r="K11" s="9">
        <v>1029948</v>
      </c>
      <c r="L11" s="9">
        <v>10957147</v>
      </c>
      <c r="M11" s="9">
        <v>1246646</v>
      </c>
      <c r="N11" s="9">
        <v>4530755</v>
      </c>
      <c r="O11" s="9">
        <v>5811217</v>
      </c>
      <c r="P11" s="9">
        <v>1149749</v>
      </c>
      <c r="Q11" s="9">
        <v>732985</v>
      </c>
      <c r="R11" s="9">
        <v>903623</v>
      </c>
      <c r="S11" s="9">
        <v>341815</v>
      </c>
      <c r="T11" s="9">
        <v>761511</v>
      </c>
      <c r="U11" s="9">
        <f t="shared" si="0"/>
        <v>5226202.4577765428</v>
      </c>
      <c r="V11" s="45"/>
    </row>
    <row r="12" spans="1:22" x14ac:dyDescent="0.2">
      <c r="A12" s="20" t="s">
        <v>296</v>
      </c>
      <c r="B12" s="9">
        <v>3237188</v>
      </c>
      <c r="C12" s="9">
        <v>520730.5</v>
      </c>
      <c r="D12" s="9">
        <v>715729</v>
      </c>
      <c r="E12" s="9">
        <v>1226884</v>
      </c>
      <c r="F12" s="9">
        <v>6499836</v>
      </c>
      <c r="G12" s="9">
        <v>0</v>
      </c>
      <c r="H12" s="9">
        <v>228295</v>
      </c>
      <c r="I12" s="9">
        <v>2326738.5</v>
      </c>
      <c r="J12" s="9">
        <v>0</v>
      </c>
      <c r="K12" s="9">
        <v>37684</v>
      </c>
      <c r="L12" s="9">
        <v>1155573</v>
      </c>
      <c r="M12" s="9">
        <v>0</v>
      </c>
      <c r="N12" s="9">
        <v>1188203</v>
      </c>
      <c r="O12" s="9">
        <v>2208260</v>
      </c>
      <c r="P12" s="9">
        <v>261349</v>
      </c>
      <c r="Q12" s="9">
        <v>0</v>
      </c>
      <c r="R12" s="9">
        <v>505324</v>
      </c>
      <c r="S12" s="9">
        <v>47759</v>
      </c>
      <c r="T12" s="9">
        <v>1864563</v>
      </c>
      <c r="U12" s="9">
        <f t="shared" si="0"/>
        <v>990150.87252615811</v>
      </c>
      <c r="V12" s="45"/>
    </row>
    <row r="13" spans="1:22" x14ac:dyDescent="0.2">
      <c r="A13" s="20" t="s">
        <v>297</v>
      </c>
      <c r="B13" s="9">
        <v>1523307</v>
      </c>
      <c r="C13" s="9">
        <v>2113005</v>
      </c>
      <c r="D13" s="9">
        <v>2621683.5</v>
      </c>
      <c r="E13" s="9">
        <v>4306376</v>
      </c>
      <c r="F13" s="9">
        <v>3156122</v>
      </c>
      <c r="G13" s="9">
        <v>4916534</v>
      </c>
      <c r="H13" s="9">
        <v>1174322.5</v>
      </c>
      <c r="I13" s="9">
        <v>878654</v>
      </c>
      <c r="J13" s="9">
        <v>2109813.5</v>
      </c>
      <c r="K13" s="9">
        <v>939628</v>
      </c>
      <c r="L13" s="9">
        <v>4407972</v>
      </c>
      <c r="M13" s="9">
        <v>0</v>
      </c>
      <c r="N13" s="9">
        <v>0</v>
      </c>
      <c r="O13" s="9">
        <v>0</v>
      </c>
      <c r="P13" s="9">
        <v>1547853</v>
      </c>
      <c r="Q13" s="9">
        <v>0</v>
      </c>
      <c r="R13" s="9">
        <v>401411</v>
      </c>
      <c r="S13" s="9">
        <v>147687</v>
      </c>
      <c r="T13" s="9">
        <v>0</v>
      </c>
      <c r="U13" s="9">
        <f t="shared" si="0"/>
        <v>2355247.770866056</v>
      </c>
      <c r="V13" s="45"/>
    </row>
    <row r="14" spans="1:22" s="2" customFormat="1" x14ac:dyDescent="0.2">
      <c r="A14" s="47" t="s">
        <v>304</v>
      </c>
      <c r="B14" s="43">
        <f>SUM(B6:B13)</f>
        <v>17483349</v>
      </c>
      <c r="C14" s="43">
        <f t="shared" ref="C14:T14" si="1">SUM(C6:C13)</f>
        <v>13764848</v>
      </c>
      <c r="D14" s="43">
        <f t="shared" si="1"/>
        <v>15062224</v>
      </c>
      <c r="E14" s="43">
        <f t="shared" si="1"/>
        <v>21169944</v>
      </c>
      <c r="F14" s="43">
        <f t="shared" si="1"/>
        <v>35566390</v>
      </c>
      <c r="G14" s="43">
        <f t="shared" si="1"/>
        <v>33069823</v>
      </c>
      <c r="H14" s="43">
        <f t="shared" si="1"/>
        <v>5894328.5</v>
      </c>
      <c r="I14" s="43">
        <f t="shared" si="1"/>
        <v>8959526.5</v>
      </c>
      <c r="J14" s="43">
        <f t="shared" si="1"/>
        <v>3978260</v>
      </c>
      <c r="K14" s="43">
        <f t="shared" si="1"/>
        <v>5321857</v>
      </c>
      <c r="L14" s="43">
        <f t="shared" si="1"/>
        <v>29469539</v>
      </c>
      <c r="M14" s="43">
        <f t="shared" si="1"/>
        <v>3566376</v>
      </c>
      <c r="N14" s="43">
        <f t="shared" si="1"/>
        <v>10859410</v>
      </c>
      <c r="O14" s="43">
        <f t="shared" si="1"/>
        <v>14294111</v>
      </c>
      <c r="P14" s="43">
        <f t="shared" si="1"/>
        <v>6299514</v>
      </c>
      <c r="Q14" s="43">
        <f t="shared" si="1"/>
        <v>2220751</v>
      </c>
      <c r="R14" s="43">
        <f t="shared" si="1"/>
        <v>3770404</v>
      </c>
      <c r="S14" s="43">
        <f t="shared" si="1"/>
        <v>2186055</v>
      </c>
      <c r="T14" s="43">
        <f t="shared" si="1"/>
        <v>3866078</v>
      </c>
      <c r="U14" s="43">
        <f t="shared" si="0"/>
        <v>15308556.731530258</v>
      </c>
      <c r="V14" s="46"/>
    </row>
    <row r="15" spans="1:22" x14ac:dyDescent="0.2">
      <c r="A15" s="20" t="s">
        <v>298</v>
      </c>
      <c r="B15" s="9">
        <v>3880874</v>
      </c>
      <c r="C15" s="9">
        <v>2567467</v>
      </c>
      <c r="D15" s="9">
        <v>2621724</v>
      </c>
      <c r="E15" s="9">
        <v>4286793</v>
      </c>
      <c r="F15" s="9">
        <v>4668463</v>
      </c>
      <c r="G15" s="9">
        <v>5953711</v>
      </c>
      <c r="H15" s="9">
        <v>1161825</v>
      </c>
      <c r="I15" s="9">
        <v>2069436</v>
      </c>
      <c r="J15" s="9">
        <v>215564.5</v>
      </c>
      <c r="K15" s="9">
        <v>1241659</v>
      </c>
      <c r="L15" s="9">
        <v>4028993</v>
      </c>
      <c r="M15" s="9">
        <v>1195934</v>
      </c>
      <c r="N15" s="9">
        <v>2063948</v>
      </c>
      <c r="O15" s="9">
        <v>3244989</v>
      </c>
      <c r="P15" s="9">
        <v>1386086</v>
      </c>
      <c r="Q15" s="9">
        <v>1035742</v>
      </c>
      <c r="R15" s="9">
        <v>372011</v>
      </c>
      <c r="S15" s="9">
        <v>425035</v>
      </c>
      <c r="T15" s="9">
        <v>549469</v>
      </c>
      <c r="U15" s="9">
        <f t="shared" si="0"/>
        <v>2656462.8972081933</v>
      </c>
      <c r="V15" s="45"/>
    </row>
    <row r="16" spans="1:22" x14ac:dyDescent="0.2">
      <c r="A16" s="20" t="s">
        <v>299</v>
      </c>
      <c r="B16" s="9">
        <v>1869451</v>
      </c>
      <c r="C16" s="9">
        <v>2542207</v>
      </c>
      <c r="D16" s="9">
        <v>2769449.5</v>
      </c>
      <c r="E16" s="9">
        <v>3008694</v>
      </c>
      <c r="F16" s="9">
        <v>2778405</v>
      </c>
      <c r="G16" s="9">
        <v>3367432</v>
      </c>
      <c r="H16" s="9">
        <v>420015.5</v>
      </c>
      <c r="I16" s="9">
        <v>921505</v>
      </c>
      <c r="J16" s="9">
        <v>60468.5</v>
      </c>
      <c r="K16" s="9">
        <v>498167</v>
      </c>
      <c r="L16" s="9">
        <v>2078089</v>
      </c>
      <c r="M16" s="9">
        <v>45726</v>
      </c>
      <c r="N16" s="9">
        <v>533763</v>
      </c>
      <c r="O16" s="9">
        <v>819563</v>
      </c>
      <c r="P16" s="9">
        <v>556112</v>
      </c>
      <c r="Q16" s="9">
        <v>39602</v>
      </c>
      <c r="R16" s="9">
        <v>319471</v>
      </c>
      <c r="S16" s="9">
        <v>119227</v>
      </c>
      <c r="T16" s="9">
        <v>152380</v>
      </c>
      <c r="U16" s="9">
        <f t="shared" si="0"/>
        <v>1979847.8773993347</v>
      </c>
      <c r="V16" s="45"/>
    </row>
    <row r="17" spans="1:22" x14ac:dyDescent="0.2">
      <c r="A17" s="20" t="s">
        <v>306</v>
      </c>
      <c r="B17" s="9">
        <v>713836</v>
      </c>
      <c r="C17" s="9">
        <v>470101</v>
      </c>
      <c r="D17" s="9">
        <v>546742.5</v>
      </c>
      <c r="E17" s="9">
        <v>2004726</v>
      </c>
      <c r="F17" s="9">
        <v>4089266</v>
      </c>
      <c r="G17" s="9">
        <v>1453252</v>
      </c>
      <c r="H17" s="9">
        <v>354659</v>
      </c>
      <c r="I17" s="9">
        <v>726529</v>
      </c>
      <c r="J17" s="9">
        <v>97135.5</v>
      </c>
      <c r="K17" s="9">
        <v>1908414</v>
      </c>
      <c r="L17" s="9">
        <v>2620255</v>
      </c>
      <c r="M17" s="9">
        <v>519730</v>
      </c>
      <c r="N17" s="9">
        <v>69066</v>
      </c>
      <c r="O17" s="9">
        <v>87730</v>
      </c>
      <c r="P17" s="9">
        <v>2130397</v>
      </c>
      <c r="Q17" s="9">
        <v>450114</v>
      </c>
      <c r="R17" s="9">
        <v>443313</v>
      </c>
      <c r="S17" s="9">
        <v>191525</v>
      </c>
      <c r="T17" s="9">
        <v>5706</v>
      </c>
      <c r="U17" s="9">
        <f t="shared" si="0"/>
        <v>1096386.553600915</v>
      </c>
      <c r="V17" s="45"/>
    </row>
    <row r="18" spans="1:22" s="2" customFormat="1" x14ac:dyDescent="0.2">
      <c r="A18" s="47" t="s">
        <v>303</v>
      </c>
      <c r="B18" s="43">
        <f>SUM(B15:B17)</f>
        <v>6464161</v>
      </c>
      <c r="C18" s="43">
        <f t="shared" ref="C18:T18" si="2">SUM(C15:C17)</f>
        <v>5579775</v>
      </c>
      <c r="D18" s="43">
        <f t="shared" si="2"/>
        <v>5937916</v>
      </c>
      <c r="E18" s="43">
        <f t="shared" si="2"/>
        <v>9300213</v>
      </c>
      <c r="F18" s="43">
        <f t="shared" si="2"/>
        <v>11536134</v>
      </c>
      <c r="G18" s="43">
        <f t="shared" si="2"/>
        <v>10774395</v>
      </c>
      <c r="H18" s="43">
        <f t="shared" si="2"/>
        <v>1936499.5</v>
      </c>
      <c r="I18" s="43">
        <f t="shared" si="2"/>
        <v>3717470</v>
      </c>
      <c r="J18" s="43">
        <f t="shared" si="2"/>
        <v>373168.5</v>
      </c>
      <c r="K18" s="43">
        <f t="shared" si="2"/>
        <v>3648240</v>
      </c>
      <c r="L18" s="43">
        <f t="shared" si="2"/>
        <v>8727337</v>
      </c>
      <c r="M18" s="43">
        <f t="shared" si="2"/>
        <v>1761390</v>
      </c>
      <c r="N18" s="43">
        <f t="shared" si="2"/>
        <v>2666777</v>
      </c>
      <c r="O18" s="43">
        <f t="shared" si="2"/>
        <v>4152282</v>
      </c>
      <c r="P18" s="43">
        <f t="shared" si="2"/>
        <v>4072595</v>
      </c>
      <c r="Q18" s="43">
        <f t="shared" si="2"/>
        <v>1525458</v>
      </c>
      <c r="R18" s="43">
        <f t="shared" si="2"/>
        <v>1134795</v>
      </c>
      <c r="S18" s="43">
        <f t="shared" si="2"/>
        <v>735787</v>
      </c>
      <c r="T18" s="43">
        <f t="shared" si="2"/>
        <v>707555</v>
      </c>
      <c r="U18" s="9">
        <f t="shared" si="0"/>
        <v>5732697.3282084428</v>
      </c>
      <c r="V18" s="46"/>
    </row>
    <row r="19" spans="1:22" s="2" customFormat="1" x14ac:dyDescent="0.2">
      <c r="A19" s="47" t="s">
        <v>3</v>
      </c>
      <c r="B19" s="43">
        <f>+B14+B18</f>
        <v>23947510</v>
      </c>
      <c r="C19" s="43">
        <f t="shared" ref="C19:T19" si="3">+C14+C18</f>
        <v>19344623</v>
      </c>
      <c r="D19" s="43">
        <f t="shared" si="3"/>
        <v>21000140</v>
      </c>
      <c r="E19" s="43">
        <f t="shared" si="3"/>
        <v>30470157</v>
      </c>
      <c r="F19" s="43">
        <f t="shared" si="3"/>
        <v>47102524</v>
      </c>
      <c r="G19" s="43">
        <f t="shared" si="3"/>
        <v>43844218</v>
      </c>
      <c r="H19" s="43">
        <f t="shared" si="3"/>
        <v>7830828</v>
      </c>
      <c r="I19" s="43">
        <f t="shared" si="3"/>
        <v>12676996.5</v>
      </c>
      <c r="J19" s="43">
        <f t="shared" si="3"/>
        <v>4351428.5</v>
      </c>
      <c r="K19" s="43">
        <f t="shared" si="3"/>
        <v>8970097</v>
      </c>
      <c r="L19" s="43">
        <f t="shared" si="3"/>
        <v>38196876</v>
      </c>
      <c r="M19" s="43">
        <f t="shared" si="3"/>
        <v>5327766</v>
      </c>
      <c r="N19" s="43">
        <f t="shared" si="3"/>
        <v>13526187</v>
      </c>
      <c r="O19" s="43">
        <f t="shared" si="3"/>
        <v>18446393</v>
      </c>
      <c r="P19" s="43">
        <f t="shared" si="3"/>
        <v>10372109</v>
      </c>
      <c r="Q19" s="43">
        <f t="shared" si="3"/>
        <v>3746209</v>
      </c>
      <c r="R19" s="43">
        <f t="shared" si="3"/>
        <v>4905199</v>
      </c>
      <c r="S19" s="43">
        <f t="shared" si="3"/>
        <v>2921842</v>
      </c>
      <c r="T19" s="43">
        <f t="shared" si="3"/>
        <v>4573633</v>
      </c>
      <c r="U19" s="43">
        <f>+U18+U14</f>
        <v>21041254.059738703</v>
      </c>
      <c r="V19" s="46"/>
    </row>
    <row r="20" spans="1:22" x14ac:dyDescent="0.2">
      <c r="A20" s="20" t="s">
        <v>300</v>
      </c>
      <c r="B20" s="9">
        <v>13066</v>
      </c>
      <c r="C20" s="9">
        <v>41529</v>
      </c>
      <c r="D20" s="9">
        <v>71646</v>
      </c>
      <c r="E20" s="9">
        <v>11543</v>
      </c>
      <c r="F20" s="9">
        <v>7867</v>
      </c>
      <c r="G20" s="9">
        <v>4200</v>
      </c>
      <c r="H20" s="9">
        <v>22219</v>
      </c>
      <c r="I20" s="9">
        <v>6978</v>
      </c>
      <c r="J20" s="9">
        <v>1814</v>
      </c>
      <c r="K20" s="9">
        <v>15148</v>
      </c>
      <c r="L20" s="9">
        <v>28710</v>
      </c>
      <c r="M20" s="9">
        <v>825</v>
      </c>
      <c r="N20" s="9">
        <v>1978</v>
      </c>
      <c r="O20" s="9">
        <v>1028</v>
      </c>
      <c r="P20" s="9">
        <v>9628</v>
      </c>
      <c r="Q20" s="9">
        <v>3811</v>
      </c>
      <c r="R20" s="9">
        <v>5808</v>
      </c>
      <c r="S20" s="9">
        <v>388</v>
      </c>
      <c r="T20" s="9">
        <v>112</v>
      </c>
      <c r="U20" s="9">
        <f>SUM(B20:T20)</f>
        <v>248298</v>
      </c>
      <c r="V20" s="45"/>
    </row>
    <row r="21" spans="1:22" x14ac:dyDescent="0.2">
      <c r="A21" s="20" t="s">
        <v>301</v>
      </c>
      <c r="B21" s="9">
        <v>10</v>
      </c>
      <c r="C21" s="9">
        <v>22</v>
      </c>
      <c r="D21" s="9">
        <v>48</v>
      </c>
      <c r="E21" s="9">
        <v>9</v>
      </c>
      <c r="F21" s="9">
        <v>5</v>
      </c>
      <c r="G21" s="9">
        <v>2</v>
      </c>
      <c r="H21" s="9">
        <v>17</v>
      </c>
      <c r="I21" s="9">
        <v>11</v>
      </c>
      <c r="J21" s="9">
        <v>3</v>
      </c>
      <c r="K21" s="9">
        <v>5</v>
      </c>
      <c r="L21" s="9">
        <v>12</v>
      </c>
      <c r="M21" s="9">
        <v>1</v>
      </c>
      <c r="N21" s="9">
        <v>2</v>
      </c>
      <c r="O21" s="9">
        <v>1</v>
      </c>
      <c r="P21" s="9">
        <v>7</v>
      </c>
      <c r="Q21" s="9">
        <v>4</v>
      </c>
      <c r="R21" s="9">
        <v>4</v>
      </c>
      <c r="S21" s="9">
        <v>3</v>
      </c>
      <c r="T21" s="9">
        <v>1</v>
      </c>
      <c r="U21" s="9">
        <f>SUM(B21:T21)</f>
        <v>167</v>
      </c>
      <c r="V21" s="45"/>
    </row>
    <row r="22" spans="1:22" ht="13.5" thickBot="1" x14ac:dyDescent="0.25"/>
    <row r="23" spans="1:22" ht="13.5" thickBot="1" x14ac:dyDescent="0.25">
      <c r="A23" s="123" t="s">
        <v>308</v>
      </c>
      <c r="B23" s="106"/>
      <c r="C23" s="106"/>
      <c r="D23" s="106"/>
      <c r="E23" s="106"/>
      <c r="F23" s="106"/>
      <c r="G23" s="106"/>
      <c r="H23" s="106"/>
      <c r="I23" s="106"/>
      <c r="J23" s="106"/>
      <c r="K23" s="106"/>
      <c r="L23" s="106"/>
      <c r="M23" s="106"/>
      <c r="N23" s="106"/>
      <c r="O23" s="106"/>
      <c r="P23" s="106"/>
      <c r="Q23" s="106"/>
      <c r="R23" s="106"/>
      <c r="S23" s="106"/>
      <c r="T23" s="106"/>
      <c r="U23" s="107"/>
    </row>
    <row r="24" spans="1:22" ht="15" x14ac:dyDescent="0.25">
      <c r="A24" s="122" t="s">
        <v>309</v>
      </c>
      <c r="B24" s="11">
        <f>+B6/$B$19</f>
        <v>7.9778732736722938E-2</v>
      </c>
      <c r="C24" s="11">
        <f>+C6/$C$19</f>
        <v>9.337550801584503E-2</v>
      </c>
      <c r="D24" s="11">
        <f>+D6/$D$19</f>
        <v>8.2065619562536246E-2</v>
      </c>
      <c r="E24" s="11">
        <f>+E6/$E$19</f>
        <v>7.0191827367348317E-2</v>
      </c>
      <c r="F24" s="11">
        <f>+F6/$F$19</f>
        <v>7.4720284628484027E-2</v>
      </c>
      <c r="G24" s="11">
        <f>+G6/$G$19</f>
        <v>9.6348736337366084E-2</v>
      </c>
      <c r="H24" s="11">
        <f>+H6/$H$19</f>
        <v>0.11651513735201437</v>
      </c>
      <c r="I24" s="11">
        <f>+I6/$I$19</f>
        <v>0.12903150994795967</v>
      </c>
      <c r="J24" s="11">
        <f>+J6/$J$19</f>
        <v>6.3833175703105316E-2</v>
      </c>
      <c r="K24" s="11">
        <f>+K6/$K$19</f>
        <v>0.17884377393020387</v>
      </c>
      <c r="L24" s="11">
        <f>+L6/$L$19</f>
        <v>8.7016592665850476E-2</v>
      </c>
      <c r="M24" s="11">
        <f>+M6/$M$19</f>
        <v>0.11875240016171881</v>
      </c>
      <c r="N24" s="11">
        <f>+N6/$N$19</f>
        <v>6.4920217353197918E-2</v>
      </c>
      <c r="O24" s="11">
        <f>+O6/$O$19</f>
        <v>6.9537442902794053E-2</v>
      </c>
      <c r="P24" s="11">
        <f>+P6/$P$19</f>
        <v>0.17265996722556617</v>
      </c>
      <c r="Q24" s="11">
        <f>+Q6/$Q$19</f>
        <v>0.14007467282257877</v>
      </c>
      <c r="R24" s="11">
        <f>+R6/$R$19</f>
        <v>0.19956254578050758</v>
      </c>
      <c r="S24" s="11">
        <f>+S6/$S$19</f>
        <v>0.18744271593056708</v>
      </c>
      <c r="T24" s="11">
        <f>+T6/$T$19</f>
        <v>5.2162689922868759E-2</v>
      </c>
      <c r="U24" s="11">
        <f>+U6/$U$19</f>
        <v>9.0770445630541902E-2</v>
      </c>
    </row>
    <row r="25" spans="1:22" ht="15" x14ac:dyDescent="0.25">
      <c r="A25" s="49" t="s">
        <v>310</v>
      </c>
      <c r="B25" s="11">
        <f t="shared" ref="B25:B31" si="4">+B7/$B$19</f>
        <v>2.4649744378434334E-3</v>
      </c>
      <c r="C25" s="11">
        <f t="shared" ref="C25:C37" si="5">+C7/$C$19</f>
        <v>3.4658726613591797E-3</v>
      </c>
      <c r="D25" s="11">
        <f t="shared" ref="D25:D37" si="6">+D7/$D$19</f>
        <v>6.9851200991993389E-3</v>
      </c>
      <c r="E25" s="11">
        <f t="shared" ref="E25:E37" si="7">+E7/$E$19</f>
        <v>9.1934544347769525E-3</v>
      </c>
      <c r="F25" s="11">
        <f t="shared" ref="F25:F37" si="8">+F7/$F$19</f>
        <v>1.7200352150980275E-3</v>
      </c>
      <c r="G25" s="11">
        <f t="shared" ref="G25:G37" si="9">+G7/$G$19</f>
        <v>1.2402547583355234E-3</v>
      </c>
      <c r="H25" s="11">
        <f t="shared" ref="H25:H37" si="10">+H7/$H$19</f>
        <v>9.7740622064486672E-3</v>
      </c>
      <c r="I25" s="11">
        <f t="shared" ref="I25:I37" si="11">+I7/$I$19</f>
        <v>5.6085445791516945E-3</v>
      </c>
      <c r="J25" s="11">
        <f t="shared" ref="J25:J37" si="12">+J7/$J$19</f>
        <v>4.933069680450914E-2</v>
      </c>
      <c r="K25" s="11">
        <f t="shared" ref="K25:K37" si="13">+K7/$K$19</f>
        <v>8.4055947221083564E-3</v>
      </c>
      <c r="L25" s="11">
        <f t="shared" ref="L25:L37" si="14">+L7/$L$19</f>
        <v>1.37977252380535E-3</v>
      </c>
      <c r="M25" s="11">
        <f t="shared" ref="M25:M37" si="15">+M7/$M$19</f>
        <v>4.5018118288228125E-2</v>
      </c>
      <c r="N25" s="11">
        <f t="shared" ref="N25:N37" si="16">+N7/$N$19</f>
        <v>9.1545385258979487E-3</v>
      </c>
      <c r="O25" s="11">
        <f t="shared" ref="O25:O37" si="17">+O7/$O$19</f>
        <v>8.3143625965249688E-3</v>
      </c>
      <c r="P25" s="11">
        <f t="shared" ref="P25:P37" si="18">+P7/$P$19</f>
        <v>8.1150323429882969E-3</v>
      </c>
      <c r="Q25" s="11">
        <f t="shared" ref="Q25:Q37" si="19">+Q7/$Q$19</f>
        <v>2.7782753177946025E-3</v>
      </c>
      <c r="R25" s="11">
        <f t="shared" ref="R25:R37" si="20">+R7/$R$19</f>
        <v>8.4595956249685286E-3</v>
      </c>
      <c r="S25" s="11">
        <f t="shared" ref="S25:T37" si="21">+S7/$S$19</f>
        <v>0.14485690875824223</v>
      </c>
      <c r="T25" s="11">
        <f t="shared" ref="T25:U37" si="22">+T7/$T$19</f>
        <v>4.2801860140505368E-3</v>
      </c>
      <c r="U25" s="11">
        <f t="shared" ref="U25:U37" si="23">+U7/$U$19</f>
        <v>4.8356511739142032E-3</v>
      </c>
    </row>
    <row r="26" spans="1:22" ht="15" x14ac:dyDescent="0.25">
      <c r="A26" s="49" t="s">
        <v>311</v>
      </c>
      <c r="B26" s="11">
        <f t="shared" si="4"/>
        <v>7.9832182970171015E-2</v>
      </c>
      <c r="C26" s="11">
        <f t="shared" si="5"/>
        <v>8.7543629048754276E-2</v>
      </c>
      <c r="D26" s="11">
        <f t="shared" si="6"/>
        <v>8.1807835566810511E-2</v>
      </c>
      <c r="E26" s="11">
        <f t="shared" si="7"/>
        <v>7.4704734865658887E-2</v>
      </c>
      <c r="F26" s="11">
        <f t="shared" si="8"/>
        <v>9.8431986362344404E-2</v>
      </c>
      <c r="G26" s="11">
        <f t="shared" si="9"/>
        <v>9.3439778079745892E-2</v>
      </c>
      <c r="H26" s="11">
        <f t="shared" si="10"/>
        <v>2.720159349688181E-2</v>
      </c>
      <c r="I26" s="11">
        <f t="shared" si="11"/>
        <v>6.8043680535843018E-2</v>
      </c>
      <c r="J26" s="11">
        <f t="shared" si="12"/>
        <v>1.5878693629000223E-2</v>
      </c>
      <c r="K26" s="11">
        <f t="shared" si="13"/>
        <v>9.9277633229607212E-2</v>
      </c>
      <c r="L26" s="11">
        <f t="shared" si="14"/>
        <v>7.5491906720329696E-2</v>
      </c>
      <c r="M26" s="11">
        <f t="shared" si="15"/>
        <v>3.1182863511648222E-2</v>
      </c>
      <c r="N26" s="11">
        <f t="shared" si="16"/>
        <v>1.6254691732415054E-2</v>
      </c>
      <c r="O26" s="11">
        <f t="shared" si="17"/>
        <v>1.5679759181103863E-2</v>
      </c>
      <c r="P26" s="11">
        <f t="shared" si="18"/>
        <v>9.5845020525719499E-2</v>
      </c>
      <c r="Q26" s="11">
        <f t="shared" si="19"/>
        <v>4.418173145171559E-2</v>
      </c>
      <c r="R26" s="11">
        <f t="shared" si="20"/>
        <v>4.6901257217087419E-2</v>
      </c>
      <c r="S26" s="11">
        <f t="shared" si="21"/>
        <v>4.4402469401151737E-2</v>
      </c>
      <c r="T26" s="11">
        <f t="shared" si="22"/>
        <v>4.5867256948688272E-3</v>
      </c>
      <c r="U26" s="11">
        <f t="shared" si="23"/>
        <v>8.0000936967036348E-2</v>
      </c>
    </row>
    <row r="27" spans="1:22" ht="15" x14ac:dyDescent="0.25">
      <c r="A27" s="49" t="s">
        <v>312</v>
      </c>
      <c r="B27" s="11">
        <f t="shared" si="4"/>
        <v>0.13372338084418797</v>
      </c>
      <c r="C27" s="11">
        <f t="shared" si="5"/>
        <v>9.6874309724206048E-2</v>
      </c>
      <c r="D27" s="11">
        <f t="shared" si="6"/>
        <v>0.10254381637455751</v>
      </c>
      <c r="E27" s="11">
        <f t="shared" si="7"/>
        <v>0.12033836911309646</v>
      </c>
      <c r="F27" s="11">
        <f t="shared" si="8"/>
        <v>8.6866555176533633E-2</v>
      </c>
      <c r="G27" s="11">
        <f t="shared" si="9"/>
        <v>9.3322088673129036E-2</v>
      </c>
      <c r="H27" s="11">
        <f t="shared" si="10"/>
        <v>0.19907154134913957</v>
      </c>
      <c r="I27" s="11">
        <f t="shared" si="11"/>
        <v>0.11078176127917996</v>
      </c>
      <c r="J27" s="11">
        <f t="shared" si="12"/>
        <v>0.10896260848592594</v>
      </c>
      <c r="K27" s="11">
        <f t="shared" si="13"/>
        <v>6.6360932328825437E-2</v>
      </c>
      <c r="L27" s="11">
        <f t="shared" si="14"/>
        <v>0.13128416575219398</v>
      </c>
      <c r="M27" s="11">
        <f t="shared" si="15"/>
        <v>0.23321838834513378</v>
      </c>
      <c r="N27" s="11">
        <f t="shared" si="16"/>
        <v>0.28445658780260835</v>
      </c>
      <c r="O27" s="11">
        <f t="shared" si="17"/>
        <v>0.24111364210878516</v>
      </c>
      <c r="P27" s="11">
        <f t="shared" si="18"/>
        <v>2.9398360545574674E-2</v>
      </c>
      <c r="Q27" s="11">
        <f t="shared" si="19"/>
        <v>0.20374330423102394</v>
      </c>
      <c r="R27" s="11">
        <f t="shared" si="20"/>
        <v>0.1285658339243729</v>
      </c>
      <c r="S27" s="11">
        <f t="shared" si="21"/>
        <v>0.18402706238051203</v>
      </c>
      <c r="T27" s="11">
        <f t="shared" si="22"/>
        <v>0.20515813140232284</v>
      </c>
      <c r="U27" s="11">
        <f t="shared" si="23"/>
        <v>0.11234837239470435</v>
      </c>
    </row>
    <row r="28" spans="1:22" ht="15" x14ac:dyDescent="0.25">
      <c r="A28" s="49" t="s">
        <v>313</v>
      </c>
      <c r="B28" s="11">
        <f t="shared" si="4"/>
        <v>2.5095970311735959E-2</v>
      </c>
      <c r="C28" s="11">
        <f t="shared" si="5"/>
        <v>2.5518667383696233E-2</v>
      </c>
      <c r="D28" s="11">
        <f t="shared" si="6"/>
        <v>2.6437871366571841E-2</v>
      </c>
      <c r="E28" s="11">
        <f t="shared" si="7"/>
        <v>3.2026615419146018E-2</v>
      </c>
      <c r="F28" s="11">
        <f t="shared" si="8"/>
        <v>3.9544377706808236E-2</v>
      </c>
      <c r="G28" s="11">
        <f t="shared" si="9"/>
        <v>9.3322088673129036E-2</v>
      </c>
      <c r="H28" s="11">
        <f t="shared" si="10"/>
        <v>1.2516684059463443E-2</v>
      </c>
      <c r="I28" s="11">
        <f t="shared" si="11"/>
        <v>2.4498744635608284E-2</v>
      </c>
      <c r="J28" s="11">
        <f t="shared" si="12"/>
        <v>1.2159225412987941E-3</v>
      </c>
      <c r="K28" s="11">
        <f t="shared" si="13"/>
        <v>1.662835976021218E-2</v>
      </c>
      <c r="L28" s="11">
        <f t="shared" si="14"/>
        <v>4.3830338376363555E-2</v>
      </c>
      <c r="M28" s="11">
        <f t="shared" si="15"/>
        <v>7.2321119208313576E-3</v>
      </c>
      <c r="N28" s="11">
        <f t="shared" si="16"/>
        <v>5.2509994132123117E-3</v>
      </c>
      <c r="O28" s="11">
        <f t="shared" si="17"/>
        <v>5.5098576724457726E-3</v>
      </c>
      <c r="P28" s="11">
        <f t="shared" si="18"/>
        <v>1.6053340742948227E-2</v>
      </c>
      <c r="Q28" s="11">
        <f t="shared" si="19"/>
        <v>6.3610973119759204E-3</v>
      </c>
      <c r="R28" s="11">
        <f t="shared" si="20"/>
        <v>1.6096186923303214E-2</v>
      </c>
      <c r="S28" s="11">
        <f t="shared" si="21"/>
        <v>3.5703504843862194E-3</v>
      </c>
      <c r="T28" s="11">
        <f t="shared" si="22"/>
        <v>4.9324027529099954E-3</v>
      </c>
      <c r="U28" s="11">
        <f t="shared" si="23"/>
        <v>3.2223020995723155E-2</v>
      </c>
    </row>
    <row r="29" spans="1:22" ht="15" x14ac:dyDescent="0.25">
      <c r="A29" s="49" t="s">
        <v>314</v>
      </c>
      <c r="B29" s="11">
        <f t="shared" si="4"/>
        <v>0.21038563090692936</v>
      </c>
      <c r="C29" s="11">
        <f t="shared" si="5"/>
        <v>0.2686332010709126</v>
      </c>
      <c r="D29" s="11">
        <f t="shared" si="6"/>
        <v>0.25848037203561502</v>
      </c>
      <c r="E29" s="11">
        <f t="shared" si="7"/>
        <v>0.2067252886160055</v>
      </c>
      <c r="F29" s="11">
        <f t="shared" si="8"/>
        <v>0.24880261193646439</v>
      </c>
      <c r="G29" s="11">
        <f t="shared" si="9"/>
        <v>0.26444795981992425</v>
      </c>
      <c r="H29" s="11">
        <f t="shared" si="10"/>
        <v>0.20851434867423982</v>
      </c>
      <c r="I29" s="11">
        <f t="shared" si="11"/>
        <v>0.11593933152856831</v>
      </c>
      <c r="J29" s="11">
        <f t="shared" si="12"/>
        <v>0.19016582715308317</v>
      </c>
      <c r="K29" s="11">
        <f t="shared" si="13"/>
        <v>0.1148201630372559</v>
      </c>
      <c r="L29" s="11">
        <f t="shared" si="14"/>
        <v>0.28685976832241467</v>
      </c>
      <c r="M29" s="11">
        <f t="shared" si="15"/>
        <v>0.23399038170970721</v>
      </c>
      <c r="N29" s="11">
        <f t="shared" si="16"/>
        <v>0.33496173016090935</v>
      </c>
      <c r="O29" s="11">
        <f t="shared" si="17"/>
        <v>0.31503270043091891</v>
      </c>
      <c r="P29" s="11">
        <f t="shared" si="18"/>
        <v>0.11085006916144055</v>
      </c>
      <c r="Q29" s="11">
        <f t="shared" si="19"/>
        <v>0.1956604663541196</v>
      </c>
      <c r="R29" s="11">
        <f t="shared" si="20"/>
        <v>0.184217398723273</v>
      </c>
      <c r="S29" s="11">
        <f t="shared" si="21"/>
        <v>0.11698613408938607</v>
      </c>
      <c r="T29" s="11">
        <f t="shared" si="22"/>
        <v>0.16650024171156716</v>
      </c>
      <c r="U29" s="11">
        <f t="shared" si="23"/>
        <v>0.24837884866266585</v>
      </c>
    </row>
    <row r="30" spans="1:22" ht="15" x14ac:dyDescent="0.25">
      <c r="A30" s="49" t="s">
        <v>315</v>
      </c>
      <c r="B30" s="11">
        <f t="shared" si="4"/>
        <v>0.13517847993382193</v>
      </c>
      <c r="C30" s="11">
        <f t="shared" si="5"/>
        <v>2.6918617126836745E-2</v>
      </c>
      <c r="D30" s="11">
        <f t="shared" si="6"/>
        <v>3.4082106119292535E-2</v>
      </c>
      <c r="E30" s="11">
        <f t="shared" si="7"/>
        <v>4.0265102670787027E-2</v>
      </c>
      <c r="F30" s="11">
        <f t="shared" si="8"/>
        <v>0.13799336952728902</v>
      </c>
      <c r="G30" s="11">
        <f t="shared" si="9"/>
        <v>0</v>
      </c>
      <c r="H30" s="11">
        <f t="shared" si="10"/>
        <v>2.9153366668250153E-2</v>
      </c>
      <c r="I30" s="11">
        <f t="shared" si="11"/>
        <v>0.18354020212910843</v>
      </c>
      <c r="J30" s="11">
        <f t="shared" si="12"/>
        <v>0</v>
      </c>
      <c r="K30" s="11">
        <f t="shared" si="13"/>
        <v>4.2010693975773061E-3</v>
      </c>
      <c r="L30" s="11">
        <f t="shared" si="14"/>
        <v>3.0253076193979843E-2</v>
      </c>
      <c r="M30" s="11">
        <f t="shared" si="15"/>
        <v>0</v>
      </c>
      <c r="N30" s="11">
        <f t="shared" si="16"/>
        <v>8.7844637960424465E-2</v>
      </c>
      <c r="O30" s="11">
        <f t="shared" si="17"/>
        <v>0.11971229280434392</v>
      </c>
      <c r="P30" s="11">
        <f t="shared" si="18"/>
        <v>2.5197286299247338E-2</v>
      </c>
      <c r="Q30" s="11">
        <f t="shared" si="19"/>
        <v>0</v>
      </c>
      <c r="R30" s="11">
        <f t="shared" si="20"/>
        <v>0.10301804269306913</v>
      </c>
      <c r="S30" s="11">
        <f t="shared" si="21"/>
        <v>1.634551081133066E-2</v>
      </c>
      <c r="T30" s="11">
        <f t="shared" si="22"/>
        <v>0.40767656696547361</v>
      </c>
      <c r="U30" s="11">
        <f t="shared" si="23"/>
        <v>4.7057597884375059E-2</v>
      </c>
    </row>
    <row r="31" spans="1:22" ht="15" x14ac:dyDescent="0.25">
      <c r="A31" s="49" t="s">
        <v>316</v>
      </c>
      <c r="B31" s="11">
        <f t="shared" si="4"/>
        <v>6.3610245908656063E-2</v>
      </c>
      <c r="C31" s="11">
        <f t="shared" si="5"/>
        <v>0.10922957764542633</v>
      </c>
      <c r="D31" s="11">
        <f t="shared" si="6"/>
        <v>0.12484123915364374</v>
      </c>
      <c r="E31" s="11">
        <f t="shared" si="7"/>
        <v>0.14133094227246679</v>
      </c>
      <c r="F31" s="11">
        <f t="shared" si="8"/>
        <v>6.7005368969187296E-2</v>
      </c>
      <c r="G31" s="11">
        <f t="shared" si="9"/>
        <v>0.11213642811464901</v>
      </c>
      <c r="H31" s="11">
        <f t="shared" si="10"/>
        <v>0.14996147278423175</v>
      </c>
      <c r="I31" s="11">
        <f t="shared" si="11"/>
        <v>6.9310897104057731E-2</v>
      </c>
      <c r="J31" s="11">
        <f t="shared" si="12"/>
        <v>0.48485537565422482</v>
      </c>
      <c r="K31" s="11">
        <f t="shared" si="13"/>
        <v>0.10475115263525021</v>
      </c>
      <c r="L31" s="11">
        <f t="shared" si="14"/>
        <v>0.11540137470928251</v>
      </c>
      <c r="M31" s="11">
        <f t="shared" si="15"/>
        <v>0</v>
      </c>
      <c r="N31" s="11">
        <f t="shared" si="16"/>
        <v>0</v>
      </c>
      <c r="O31" s="11">
        <f t="shared" si="17"/>
        <v>0</v>
      </c>
      <c r="P31" s="11">
        <f t="shared" si="18"/>
        <v>0.14923223425438356</v>
      </c>
      <c r="Q31" s="11">
        <f t="shared" si="19"/>
        <v>0</v>
      </c>
      <c r="R31" s="11">
        <f t="shared" si="20"/>
        <v>8.1833784929011041E-2</v>
      </c>
      <c r="S31" s="11">
        <f t="shared" si="21"/>
        <v>5.0545854293284856E-2</v>
      </c>
      <c r="T31" s="11">
        <f t="shared" si="22"/>
        <v>0</v>
      </c>
      <c r="U31" s="11">
        <f t="shared" si="23"/>
        <v>0.1119347622617558</v>
      </c>
    </row>
    <row r="32" spans="1:22" ht="15" x14ac:dyDescent="0.25">
      <c r="A32" s="50" t="s">
        <v>304</v>
      </c>
      <c r="B32" s="48">
        <f>+B14/$B$19</f>
        <v>0.73006959805006866</v>
      </c>
      <c r="C32" s="48">
        <f t="shared" si="5"/>
        <v>0.71155938267703644</v>
      </c>
      <c r="D32" s="48">
        <f t="shared" si="6"/>
        <v>0.71724398027822667</v>
      </c>
      <c r="E32" s="48">
        <f t="shared" si="7"/>
        <v>0.69477633475928591</v>
      </c>
      <c r="F32" s="48">
        <f t="shared" si="8"/>
        <v>0.75508458952220903</v>
      </c>
      <c r="G32" s="48">
        <f t="shared" si="9"/>
        <v>0.75425733445627885</v>
      </c>
      <c r="H32" s="48">
        <f t="shared" si="10"/>
        <v>0.75270820659066962</v>
      </c>
      <c r="I32" s="48">
        <f t="shared" si="11"/>
        <v>0.70675467173947704</v>
      </c>
      <c r="J32" s="48">
        <f t="shared" si="12"/>
        <v>0.91424229997114737</v>
      </c>
      <c r="K32" s="48">
        <f t="shared" si="13"/>
        <v>0.59328867904104043</v>
      </c>
      <c r="L32" s="48">
        <f t="shared" si="14"/>
        <v>0.77151699526422002</v>
      </c>
      <c r="M32" s="48">
        <f t="shared" si="15"/>
        <v>0.66939426393726753</v>
      </c>
      <c r="N32" s="48">
        <f t="shared" si="16"/>
        <v>0.80284340294866541</v>
      </c>
      <c r="O32" s="48">
        <f t="shared" si="17"/>
        <v>0.77490005769691672</v>
      </c>
      <c r="P32" s="48">
        <f t="shared" si="18"/>
        <v>0.60735131109786833</v>
      </c>
      <c r="Q32" s="48">
        <f t="shared" si="19"/>
        <v>0.59279954748920838</v>
      </c>
      <c r="R32" s="48">
        <f t="shared" si="20"/>
        <v>0.76865464581559284</v>
      </c>
      <c r="S32" s="48">
        <f t="shared" si="21"/>
        <v>0.74817700614886085</v>
      </c>
      <c r="T32" s="48">
        <f t="shared" si="22"/>
        <v>0.84529694446406167</v>
      </c>
      <c r="U32" s="48">
        <f t="shared" si="23"/>
        <v>0.72754963597071676</v>
      </c>
    </row>
    <row r="33" spans="1:21" ht="15" x14ac:dyDescent="0.25">
      <c r="A33" s="49" t="s">
        <v>317</v>
      </c>
      <c r="B33" s="11">
        <f t="shared" ref="B33:B36" si="24">+B15/$B$19</f>
        <v>0.16205751662698961</v>
      </c>
      <c r="C33" s="11">
        <f t="shared" si="5"/>
        <v>0.13272251415806863</v>
      </c>
      <c r="D33" s="11">
        <f t="shared" si="6"/>
        <v>0.12484316771221525</v>
      </c>
      <c r="E33" s="11">
        <f t="shared" si="7"/>
        <v>0.14068824784854242</v>
      </c>
      <c r="F33" s="11">
        <f t="shared" si="8"/>
        <v>9.9112799135774546E-2</v>
      </c>
      <c r="G33" s="11">
        <f t="shared" si="9"/>
        <v>0.13579238658105386</v>
      </c>
      <c r="H33" s="11">
        <f t="shared" si="10"/>
        <v>0.14836553682445841</v>
      </c>
      <c r="I33" s="11">
        <f t="shared" si="11"/>
        <v>0.16324339917582212</v>
      </c>
      <c r="J33" s="11">
        <f t="shared" si="12"/>
        <v>4.9538789388358331E-2</v>
      </c>
      <c r="K33" s="11">
        <f t="shared" si="13"/>
        <v>0.13842202598255068</v>
      </c>
      <c r="L33" s="11">
        <f t="shared" si="14"/>
        <v>0.10547964707899149</v>
      </c>
      <c r="M33" s="11">
        <f t="shared" si="15"/>
        <v>0.22447194565226777</v>
      </c>
      <c r="N33" s="11">
        <f t="shared" si="16"/>
        <v>0.15258904819222149</v>
      </c>
      <c r="O33" s="11">
        <f t="shared" si="17"/>
        <v>0.17591455413532608</v>
      </c>
      <c r="P33" s="11">
        <f t="shared" si="18"/>
        <v>0.13363588832319445</v>
      </c>
      <c r="Q33" s="11">
        <f t="shared" si="19"/>
        <v>0.27647736685273033</v>
      </c>
      <c r="R33" s="11">
        <f t="shared" si="20"/>
        <v>7.5840144304033338E-2</v>
      </c>
      <c r="S33" s="11">
        <f t="shared" si="21"/>
        <v>0.14546816699876311</v>
      </c>
      <c r="T33" s="11">
        <f t="shared" si="22"/>
        <v>0.12013841075573838</v>
      </c>
      <c r="U33" s="11">
        <f t="shared" si="23"/>
        <v>0.12625021729532704</v>
      </c>
    </row>
    <row r="34" spans="1:21" ht="15" x14ac:dyDescent="0.25">
      <c r="A34" s="49" t="s">
        <v>318</v>
      </c>
      <c r="B34" s="11">
        <f t="shared" si="24"/>
        <v>7.8064525288850495E-2</v>
      </c>
      <c r="C34" s="11">
        <f t="shared" si="5"/>
        <v>0.13141672494728898</v>
      </c>
      <c r="D34" s="11">
        <f t="shared" si="6"/>
        <v>0.13187766843459139</v>
      </c>
      <c r="E34" s="11">
        <f t="shared" si="7"/>
        <v>9.8742320231562972E-2</v>
      </c>
      <c r="F34" s="11">
        <f t="shared" si="8"/>
        <v>5.8986329479923411E-2</v>
      </c>
      <c r="G34" s="11">
        <f t="shared" si="9"/>
        <v>7.680447168655169E-2</v>
      </c>
      <c r="H34" s="11">
        <f t="shared" si="10"/>
        <v>5.3636154439862554E-2</v>
      </c>
      <c r="I34" s="11">
        <f t="shared" si="11"/>
        <v>7.269111417676892E-2</v>
      </c>
      <c r="J34" s="11">
        <f t="shared" si="12"/>
        <v>1.3896241199872639E-2</v>
      </c>
      <c r="K34" s="11">
        <f t="shared" si="13"/>
        <v>5.5536411702125407E-2</v>
      </c>
      <c r="L34" s="11">
        <f t="shared" si="14"/>
        <v>5.4404684822915883E-2</v>
      </c>
      <c r="M34" s="11">
        <f t="shared" si="15"/>
        <v>8.5825841450243873E-3</v>
      </c>
      <c r="N34" s="11">
        <f t="shared" si="16"/>
        <v>3.946145354932621E-2</v>
      </c>
      <c r="O34" s="11">
        <f t="shared" si="17"/>
        <v>4.4429444824253719E-2</v>
      </c>
      <c r="P34" s="11">
        <f t="shared" si="18"/>
        <v>5.361609678417379E-2</v>
      </c>
      <c r="Q34" s="11">
        <f t="shared" si="19"/>
        <v>1.0571220132138917E-2</v>
      </c>
      <c r="R34" s="11">
        <f t="shared" si="20"/>
        <v>6.5129060003477943E-2</v>
      </c>
      <c r="S34" s="11">
        <f t="shared" si="21"/>
        <v>4.0805423428097752E-2</v>
      </c>
      <c r="T34" s="11">
        <f t="shared" si="22"/>
        <v>3.3317058889508623E-2</v>
      </c>
      <c r="U34" s="11">
        <f t="shared" si="23"/>
        <v>9.4093625397911343E-2</v>
      </c>
    </row>
    <row r="35" spans="1:21" ht="15" x14ac:dyDescent="0.25">
      <c r="A35" s="49" t="s">
        <v>319</v>
      </c>
      <c r="B35" s="11">
        <f>+B17/$B$19</f>
        <v>2.9808360034091225E-2</v>
      </c>
      <c r="C35" s="11">
        <f t="shared" si="5"/>
        <v>2.4301378217605998E-2</v>
      </c>
      <c r="D35" s="11">
        <f t="shared" si="6"/>
        <v>2.6035183574966644E-2</v>
      </c>
      <c r="E35" s="11">
        <f t="shared" si="7"/>
        <v>6.579309716060866E-2</v>
      </c>
      <c r="F35" s="11">
        <f t="shared" si="8"/>
        <v>8.6816281862092989E-2</v>
      </c>
      <c r="G35" s="11">
        <f t="shared" si="9"/>
        <v>3.314580727611563E-2</v>
      </c>
      <c r="H35" s="11">
        <f t="shared" si="10"/>
        <v>4.5290102145009441E-2</v>
      </c>
      <c r="I35" s="11">
        <f t="shared" si="11"/>
        <v>5.7310814907931856E-2</v>
      </c>
      <c r="J35" s="11">
        <f t="shared" si="12"/>
        <v>2.2322669440621626E-2</v>
      </c>
      <c r="K35" s="11">
        <f t="shared" si="13"/>
        <v>0.21275288327428343</v>
      </c>
      <c r="L35" s="11">
        <f t="shared" si="14"/>
        <v>6.8598672833872595E-2</v>
      </c>
      <c r="M35" s="11">
        <f t="shared" si="15"/>
        <v>9.7551206265440338E-2</v>
      </c>
      <c r="N35" s="11">
        <f t="shared" si="16"/>
        <v>5.10609530978686E-3</v>
      </c>
      <c r="O35" s="11">
        <f t="shared" si="17"/>
        <v>4.7559433435035237E-3</v>
      </c>
      <c r="P35" s="11">
        <f t="shared" si="18"/>
        <v>0.20539670379476344</v>
      </c>
      <c r="Q35" s="11">
        <f t="shared" si="19"/>
        <v>0.12015186552592234</v>
      </c>
      <c r="R35" s="11">
        <f t="shared" si="20"/>
        <v>9.037614987689592E-2</v>
      </c>
      <c r="S35" s="11">
        <f t="shared" si="21"/>
        <v>6.5549403424278244E-2</v>
      </c>
      <c r="T35" s="11">
        <f t="shared" si="22"/>
        <v>1.2475858906912732E-3</v>
      </c>
      <c r="U35" s="11">
        <f t="shared" si="23"/>
        <v>5.2106521336044848E-2</v>
      </c>
    </row>
    <row r="36" spans="1:21" ht="15" x14ac:dyDescent="0.25">
      <c r="A36" s="50" t="s">
        <v>303</v>
      </c>
      <c r="B36" s="48">
        <f t="shared" si="24"/>
        <v>0.26993040194993134</v>
      </c>
      <c r="C36" s="48">
        <f t="shared" si="5"/>
        <v>0.28844061732296361</v>
      </c>
      <c r="D36" s="48">
        <f t="shared" si="6"/>
        <v>0.28275601972177328</v>
      </c>
      <c r="E36" s="48">
        <f t="shared" si="7"/>
        <v>0.30522366524071404</v>
      </c>
      <c r="F36" s="48">
        <f t="shared" si="8"/>
        <v>0.24491541047779095</v>
      </c>
      <c r="G36" s="48">
        <f t="shared" si="9"/>
        <v>0.24574266554372118</v>
      </c>
      <c r="H36" s="48">
        <f t="shared" si="10"/>
        <v>0.24729179340933041</v>
      </c>
      <c r="I36" s="48">
        <f t="shared" si="11"/>
        <v>0.29324532826052291</v>
      </c>
      <c r="J36" s="48">
        <f t="shared" si="12"/>
        <v>8.5757700028852593E-2</v>
      </c>
      <c r="K36" s="48">
        <f t="shared" si="13"/>
        <v>0.40671132095895951</v>
      </c>
      <c r="L36" s="48">
        <f t="shared" si="14"/>
        <v>0.22848300473577995</v>
      </c>
      <c r="M36" s="48">
        <f t="shared" si="15"/>
        <v>0.33060573606273247</v>
      </c>
      <c r="N36" s="48">
        <f t="shared" si="16"/>
        <v>0.19715659705133456</v>
      </c>
      <c r="O36" s="48">
        <f t="shared" si="17"/>
        <v>0.22509994230308331</v>
      </c>
      <c r="P36" s="48">
        <f t="shared" si="18"/>
        <v>0.39264868890213167</v>
      </c>
      <c r="Q36" s="48">
        <f t="shared" si="19"/>
        <v>0.40720045251079157</v>
      </c>
      <c r="R36" s="48">
        <f t="shared" si="20"/>
        <v>0.23134535418440719</v>
      </c>
      <c r="S36" s="48">
        <f t="shared" si="21"/>
        <v>0.2518229938511391</v>
      </c>
      <c r="T36" s="48">
        <f t="shared" si="22"/>
        <v>0.15470305553593827</v>
      </c>
      <c r="U36" s="48">
        <f t="shared" si="23"/>
        <v>0.27245036402928319</v>
      </c>
    </row>
    <row r="37" spans="1:21" ht="15" x14ac:dyDescent="0.25">
      <c r="A37" s="51" t="s">
        <v>3</v>
      </c>
      <c r="B37" s="48">
        <f>+B19/$B$19</f>
        <v>1</v>
      </c>
      <c r="C37" s="48">
        <f t="shared" si="5"/>
        <v>1</v>
      </c>
      <c r="D37" s="48">
        <f t="shared" si="6"/>
        <v>1</v>
      </c>
      <c r="E37" s="48">
        <f t="shared" si="7"/>
        <v>1</v>
      </c>
      <c r="F37" s="48">
        <f t="shared" si="8"/>
        <v>1</v>
      </c>
      <c r="G37" s="48">
        <f t="shared" si="9"/>
        <v>1</v>
      </c>
      <c r="H37" s="48">
        <f t="shared" si="10"/>
        <v>1</v>
      </c>
      <c r="I37" s="48">
        <f t="shared" si="11"/>
        <v>1</v>
      </c>
      <c r="J37" s="48">
        <f t="shared" si="12"/>
        <v>1</v>
      </c>
      <c r="K37" s="48">
        <f t="shared" si="13"/>
        <v>1</v>
      </c>
      <c r="L37" s="48">
        <f t="shared" si="14"/>
        <v>1</v>
      </c>
      <c r="M37" s="48">
        <f t="shared" si="15"/>
        <v>1</v>
      </c>
      <c r="N37" s="48">
        <f t="shared" si="16"/>
        <v>1</v>
      </c>
      <c r="O37" s="48">
        <f t="shared" si="17"/>
        <v>1</v>
      </c>
      <c r="P37" s="48">
        <f t="shared" si="18"/>
        <v>1</v>
      </c>
      <c r="Q37" s="48">
        <f t="shared" si="19"/>
        <v>1</v>
      </c>
      <c r="R37" s="48">
        <f t="shared" si="20"/>
        <v>1</v>
      </c>
      <c r="S37" s="48">
        <f t="shared" si="21"/>
        <v>1</v>
      </c>
      <c r="T37" s="48">
        <f t="shared" si="22"/>
        <v>1</v>
      </c>
      <c r="U37" s="48">
        <f t="shared" si="23"/>
        <v>1</v>
      </c>
    </row>
    <row r="57" spans="21:22" x14ac:dyDescent="0.2">
      <c r="U57" s="45"/>
      <c r="V57" s="45"/>
    </row>
  </sheetData>
  <mergeCells count="5">
    <mergeCell ref="A2:T2"/>
    <mergeCell ref="A3:T3"/>
    <mergeCell ref="U4:U5"/>
    <mergeCell ref="U2:U3"/>
    <mergeCell ref="A23:U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workbookViewId="0">
      <selection activeCell="A3" sqref="A3"/>
    </sheetView>
  </sheetViews>
  <sheetFormatPr baseColWidth="10" defaultRowHeight="12.75" x14ac:dyDescent="0.2"/>
  <cols>
    <col min="1" max="1" width="35.42578125" bestFit="1" customWidth="1"/>
    <col min="2" max="4" width="11.5703125" bestFit="1" customWidth="1"/>
    <col min="5" max="5" width="12.42578125" bestFit="1" customWidth="1"/>
    <col min="6" max="6" width="11.5703125" bestFit="1" customWidth="1"/>
  </cols>
  <sheetData>
    <row r="1" spans="1:6" ht="15" x14ac:dyDescent="0.2">
      <c r="A1" s="108" t="s">
        <v>421</v>
      </c>
      <c r="B1" s="108"/>
      <c r="C1" s="108"/>
      <c r="D1" s="108"/>
      <c r="E1" s="108"/>
      <c r="F1" s="108"/>
    </row>
    <row r="2" spans="1:6" ht="15" x14ac:dyDescent="0.2">
      <c r="A2" s="109" t="s">
        <v>432</v>
      </c>
      <c r="B2" s="109"/>
      <c r="C2" s="109"/>
      <c r="D2" s="109"/>
      <c r="E2" s="109"/>
      <c r="F2" s="109"/>
    </row>
    <row r="3" spans="1:6" x14ac:dyDescent="0.2">
      <c r="A3" s="54" t="s">
        <v>320</v>
      </c>
      <c r="B3" s="54" t="s">
        <v>281</v>
      </c>
      <c r="C3" s="54" t="s">
        <v>248</v>
      </c>
      <c r="D3" s="54" t="s">
        <v>248</v>
      </c>
      <c r="E3" s="54" t="s">
        <v>250</v>
      </c>
      <c r="F3" s="54" t="s">
        <v>434</v>
      </c>
    </row>
    <row r="4" spans="1:6" x14ac:dyDescent="0.2">
      <c r="A4" s="55" t="s">
        <v>2</v>
      </c>
      <c r="B4" s="55" t="s">
        <v>321</v>
      </c>
      <c r="C4" s="55" t="s">
        <v>228</v>
      </c>
      <c r="D4" s="55" t="s">
        <v>433</v>
      </c>
      <c r="E4" s="55" t="s">
        <v>193</v>
      </c>
      <c r="F4" s="55" t="s">
        <v>78</v>
      </c>
    </row>
    <row r="5" spans="1:6" x14ac:dyDescent="0.2">
      <c r="A5" s="8" t="s">
        <v>305</v>
      </c>
      <c r="B5" s="9">
        <v>1506027</v>
      </c>
      <c r="C5" s="9">
        <v>727738</v>
      </c>
      <c r="D5" s="9">
        <v>439822</v>
      </c>
      <c r="E5" s="9">
        <v>8214623</v>
      </c>
      <c r="F5" s="9">
        <v>317440.5</v>
      </c>
    </row>
    <row r="6" spans="1:6" x14ac:dyDescent="0.2">
      <c r="A6" s="8" t="s">
        <v>291</v>
      </c>
      <c r="B6" s="9">
        <v>44051</v>
      </c>
      <c r="C6" s="9">
        <v>215559</v>
      </c>
      <c r="D6" s="9">
        <v>130277</v>
      </c>
      <c r="E6" s="9">
        <v>198928</v>
      </c>
      <c r="F6" s="9">
        <v>69685</v>
      </c>
    </row>
    <row r="7" spans="1:6" x14ac:dyDescent="0.2">
      <c r="A7" s="8" t="s">
        <v>292</v>
      </c>
      <c r="B7" s="9">
        <v>2857177</v>
      </c>
      <c r="C7" s="9">
        <v>819208</v>
      </c>
      <c r="D7" s="9">
        <v>495104</v>
      </c>
      <c r="E7" s="9">
        <v>11448431</v>
      </c>
      <c r="F7" s="9">
        <v>79378</v>
      </c>
    </row>
    <row r="8" spans="1:6" x14ac:dyDescent="0.2">
      <c r="A8" s="8" t="s">
        <v>293</v>
      </c>
      <c r="B8" s="9">
        <v>2879339</v>
      </c>
      <c r="C8" s="9">
        <v>838855</v>
      </c>
      <c r="D8" s="9">
        <v>506978</v>
      </c>
      <c r="E8" s="9">
        <v>7003594</v>
      </c>
      <c r="F8" s="9">
        <v>748871</v>
      </c>
    </row>
    <row r="9" spans="1:6" x14ac:dyDescent="0.2">
      <c r="A9" s="8" t="s">
        <v>294</v>
      </c>
      <c r="B9" s="9">
        <v>0</v>
      </c>
      <c r="C9" s="9">
        <v>0</v>
      </c>
      <c r="D9" s="9">
        <v>0</v>
      </c>
      <c r="E9" s="9">
        <v>0</v>
      </c>
      <c r="F9" s="9">
        <v>0</v>
      </c>
    </row>
    <row r="10" spans="1:6" x14ac:dyDescent="0.2">
      <c r="A10" s="8" t="s">
        <v>295</v>
      </c>
      <c r="B10" s="9">
        <v>10703340</v>
      </c>
      <c r="C10" s="9">
        <v>5118054</v>
      </c>
      <c r="D10" s="9">
        <v>3093191</v>
      </c>
      <c r="E10" s="9">
        <v>25711184</v>
      </c>
      <c r="F10" s="9">
        <v>1024629</v>
      </c>
    </row>
    <row r="11" spans="1:6" x14ac:dyDescent="0.2">
      <c r="A11" s="8" t="s">
        <v>296</v>
      </c>
      <c r="B11" s="9">
        <v>2426706</v>
      </c>
      <c r="C11" s="9">
        <v>107149</v>
      </c>
      <c r="D11" s="9">
        <v>6475</v>
      </c>
      <c r="E11" s="9">
        <v>0</v>
      </c>
      <c r="F11" s="9">
        <v>142425</v>
      </c>
    </row>
    <row r="12" spans="1:6" x14ac:dyDescent="0.2">
      <c r="A12" s="8" t="s">
        <v>297</v>
      </c>
      <c r="B12" s="9">
        <v>1320595</v>
      </c>
      <c r="C12" s="9">
        <v>194842</v>
      </c>
      <c r="D12" s="9">
        <v>117756</v>
      </c>
      <c r="E12" s="9">
        <v>4741182</v>
      </c>
      <c r="F12" s="9">
        <v>0</v>
      </c>
    </row>
    <row r="13" spans="1:6" x14ac:dyDescent="0.2">
      <c r="A13" s="10" t="s">
        <v>304</v>
      </c>
      <c r="B13" s="7">
        <f>SUM(B5:B12)</f>
        <v>21737235</v>
      </c>
      <c r="C13" s="7">
        <f>SUM(C5:C12)</f>
        <v>8021405</v>
      </c>
      <c r="D13" s="7">
        <f>SUM(D5:D12)</f>
        <v>4789603</v>
      </c>
      <c r="E13" s="7">
        <f>SUM(E5:E12)</f>
        <v>57317942</v>
      </c>
      <c r="F13" s="7">
        <f>SUM(F5:F12)</f>
        <v>2382428.5</v>
      </c>
    </row>
    <row r="14" spans="1:6" x14ac:dyDescent="0.2">
      <c r="A14" s="8" t="s">
        <v>298</v>
      </c>
      <c r="B14" s="9">
        <v>954051</v>
      </c>
      <c r="C14" s="9">
        <v>444832</v>
      </c>
      <c r="D14" s="9">
        <v>268843</v>
      </c>
      <c r="E14" s="9">
        <v>4418772</v>
      </c>
      <c r="F14" s="9">
        <v>369117</v>
      </c>
    </row>
    <row r="15" spans="1:6" x14ac:dyDescent="0.2">
      <c r="A15" s="8" t="s">
        <v>299</v>
      </c>
      <c r="B15" s="9">
        <v>2496330</v>
      </c>
      <c r="C15" s="9">
        <v>35830</v>
      </c>
      <c r="D15" s="9">
        <v>21655</v>
      </c>
      <c r="E15" s="9">
        <v>1756813</v>
      </c>
      <c r="F15" s="9">
        <v>0</v>
      </c>
    </row>
    <row r="16" spans="1:6" x14ac:dyDescent="0.2">
      <c r="A16" s="8" t="s">
        <v>306</v>
      </c>
      <c r="B16" s="9">
        <v>1525992</v>
      </c>
      <c r="C16" s="9">
        <v>279123</v>
      </c>
      <c r="D16" s="9">
        <v>168693</v>
      </c>
      <c r="E16" s="9">
        <v>2698553</v>
      </c>
      <c r="F16" s="9">
        <v>190159.5</v>
      </c>
    </row>
    <row r="17" spans="1:6" x14ac:dyDescent="0.2">
      <c r="A17" s="10" t="s">
        <v>303</v>
      </c>
      <c r="B17" s="7">
        <f>SUM(B14:B16)</f>
        <v>4976373</v>
      </c>
      <c r="C17" s="7">
        <f>SUM(C14:C16)</f>
        <v>759785</v>
      </c>
      <c r="D17" s="7">
        <f>SUM(D14:D16)</f>
        <v>459191</v>
      </c>
      <c r="E17" s="7">
        <f>SUM(E14:E16)</f>
        <v>8874138</v>
      </c>
      <c r="F17" s="7">
        <f>SUM(F14:F16)</f>
        <v>559276.5</v>
      </c>
    </row>
    <row r="18" spans="1:6" x14ac:dyDescent="0.2">
      <c r="A18" s="10" t="s">
        <v>3</v>
      </c>
      <c r="B18" s="7">
        <f>+B13+B17</f>
        <v>26713608</v>
      </c>
      <c r="C18" s="7">
        <f>+C13+C17</f>
        <v>8781190</v>
      </c>
      <c r="D18" s="7">
        <f t="shared" ref="D18:F18" si="0">+D13+D17</f>
        <v>5248794</v>
      </c>
      <c r="E18" s="7">
        <f t="shared" si="0"/>
        <v>66192080</v>
      </c>
      <c r="F18" s="7">
        <f t="shared" si="0"/>
        <v>2941705</v>
      </c>
    </row>
    <row r="19" spans="1:6" x14ac:dyDescent="0.2">
      <c r="A19" s="8" t="s">
        <v>300</v>
      </c>
      <c r="B19" s="9">
        <v>11896</v>
      </c>
      <c r="C19" s="9">
        <v>1406</v>
      </c>
      <c r="D19" s="9">
        <v>849</v>
      </c>
      <c r="E19" s="9">
        <v>2020</v>
      </c>
      <c r="F19" s="9">
        <v>1375</v>
      </c>
    </row>
    <row r="20" spans="1:6" x14ac:dyDescent="0.2">
      <c r="A20" s="8" t="s">
        <v>301</v>
      </c>
      <c r="B20" s="9">
        <v>5</v>
      </c>
      <c r="C20" s="9">
        <v>3</v>
      </c>
      <c r="D20" s="9">
        <v>2</v>
      </c>
      <c r="E20" s="9">
        <v>3</v>
      </c>
      <c r="F20" s="9">
        <v>4</v>
      </c>
    </row>
    <row r="22" spans="1:6" x14ac:dyDescent="0.2">
      <c r="A22" s="114" t="s">
        <v>308</v>
      </c>
      <c r="B22" s="115"/>
      <c r="C22" s="115"/>
      <c r="D22" s="115"/>
      <c r="E22" s="115"/>
      <c r="F22" s="115"/>
    </row>
    <row r="23" spans="1:6" ht="15" x14ac:dyDescent="0.25">
      <c r="A23" s="5" t="s">
        <v>309</v>
      </c>
      <c r="B23" s="11">
        <f>+B5/$B$18</f>
        <v>5.637677246742559E-2</v>
      </c>
      <c r="C23" s="11">
        <f>+C5/$C$18</f>
        <v>8.2874644552731469E-2</v>
      </c>
      <c r="D23" s="11">
        <f>+D5/$D$18</f>
        <v>8.3794867925851155E-2</v>
      </c>
      <c r="E23" s="11">
        <f>+E5/$E$18</f>
        <v>0.12410280807008935</v>
      </c>
      <c r="F23" s="11">
        <f>+F5/$F$18</f>
        <v>0.10791037850498265</v>
      </c>
    </row>
    <row r="24" spans="1:6" ht="15" x14ac:dyDescent="0.25">
      <c r="A24" s="6" t="s">
        <v>310</v>
      </c>
      <c r="B24" s="11">
        <f t="shared" ref="B24:B36" si="1">+B6/$B$18</f>
        <v>1.6490097481403486E-3</v>
      </c>
      <c r="C24" s="11">
        <f t="shared" ref="C24:C36" si="2">+C6/$C$18</f>
        <v>2.4547811856935109E-2</v>
      </c>
      <c r="D24" s="11">
        <f t="shared" ref="D24:D36" si="3">+D6/$D$18</f>
        <v>2.482036825983264E-2</v>
      </c>
      <c r="E24" s="11">
        <f t="shared" ref="E24:E36" si="4">+E6/$E$18</f>
        <v>3.0053142309472672E-3</v>
      </c>
      <c r="F24" s="11">
        <f t="shared" ref="F24:F36" si="5">+F6/$F$18</f>
        <v>2.3688643150825795E-2</v>
      </c>
    </row>
    <row r="25" spans="1:6" ht="15" x14ac:dyDescent="0.25">
      <c r="A25" s="6" t="s">
        <v>311</v>
      </c>
      <c r="B25" s="11">
        <f t="shared" si="1"/>
        <v>0.10695586309419529</v>
      </c>
      <c r="C25" s="11">
        <f t="shared" si="2"/>
        <v>9.3291228182057331E-2</v>
      </c>
      <c r="D25" s="11">
        <f t="shared" si="3"/>
        <v>9.4327192113083505E-2</v>
      </c>
      <c r="E25" s="11">
        <f t="shared" si="4"/>
        <v>0.17295771639144744</v>
      </c>
      <c r="F25" s="11">
        <f t="shared" si="5"/>
        <v>2.6983671034315135E-2</v>
      </c>
    </row>
    <row r="26" spans="1:6" ht="15" x14ac:dyDescent="0.25">
      <c r="A26" s="6" t="s">
        <v>312</v>
      </c>
      <c r="B26" s="11">
        <f t="shared" si="1"/>
        <v>0.10778547772356321</v>
      </c>
      <c r="C26" s="11">
        <f t="shared" si="2"/>
        <v>9.552862425252158E-2</v>
      </c>
      <c r="D26" s="11">
        <f t="shared" si="3"/>
        <v>9.6589426066254452E-2</v>
      </c>
      <c r="E26" s="11">
        <f t="shared" si="4"/>
        <v>0.10580712979558884</v>
      </c>
      <c r="F26" s="11">
        <f t="shared" si="5"/>
        <v>0.25457039370025208</v>
      </c>
    </row>
    <row r="27" spans="1:6" ht="15" x14ac:dyDescent="0.25">
      <c r="A27" s="49" t="s">
        <v>313</v>
      </c>
      <c r="B27" s="11">
        <f t="shared" si="1"/>
        <v>0</v>
      </c>
      <c r="C27" s="11">
        <f t="shared" si="2"/>
        <v>0</v>
      </c>
      <c r="D27" s="11">
        <f t="shared" si="3"/>
        <v>0</v>
      </c>
      <c r="E27" s="11">
        <f t="shared" si="4"/>
        <v>0</v>
      </c>
      <c r="F27" s="11">
        <f t="shared" si="5"/>
        <v>0</v>
      </c>
    </row>
    <row r="28" spans="1:6" ht="15" x14ac:dyDescent="0.25">
      <c r="A28" s="49" t="s">
        <v>314</v>
      </c>
      <c r="B28" s="11">
        <f t="shared" si="1"/>
        <v>0.4006699506858078</v>
      </c>
      <c r="C28" s="11">
        <f t="shared" si="2"/>
        <v>0.5828428720936456</v>
      </c>
      <c r="D28" s="11">
        <f t="shared" si="3"/>
        <v>0.58931461208041314</v>
      </c>
      <c r="E28" s="11">
        <f t="shared" si="4"/>
        <v>0.38843293638755572</v>
      </c>
      <c r="F28" s="11">
        <f t="shared" si="5"/>
        <v>0.34831126846505683</v>
      </c>
    </row>
    <row r="29" spans="1:6" ht="15" x14ac:dyDescent="0.25">
      <c r="A29" s="49" t="s">
        <v>315</v>
      </c>
      <c r="B29" s="11">
        <f t="shared" si="1"/>
        <v>9.0841566590331047E-2</v>
      </c>
      <c r="C29" s="11">
        <f t="shared" si="2"/>
        <v>1.2202104726124818E-2</v>
      </c>
      <c r="D29" s="11">
        <f t="shared" si="3"/>
        <v>1.23361671271534E-3</v>
      </c>
      <c r="E29" s="11">
        <f t="shared" si="4"/>
        <v>0</v>
      </c>
      <c r="F29" s="11">
        <f t="shared" si="5"/>
        <v>4.8415799680797358E-2</v>
      </c>
    </row>
    <row r="30" spans="1:6" ht="15" x14ac:dyDescent="0.25">
      <c r="A30" s="49" t="s">
        <v>316</v>
      </c>
      <c r="B30" s="11">
        <f t="shared" si="1"/>
        <v>4.9435291556273492E-2</v>
      </c>
      <c r="C30" s="11">
        <f t="shared" si="2"/>
        <v>2.2188564420084295E-2</v>
      </c>
      <c r="D30" s="11">
        <f t="shared" si="3"/>
        <v>2.2434867895367964E-2</v>
      </c>
      <c r="E30" s="11">
        <f t="shared" si="4"/>
        <v>7.1627632792321982E-2</v>
      </c>
      <c r="F30" s="11">
        <f t="shared" si="5"/>
        <v>0</v>
      </c>
    </row>
    <row r="31" spans="1:6" ht="15" x14ac:dyDescent="0.25">
      <c r="A31" s="50" t="s">
        <v>304</v>
      </c>
      <c r="B31" s="48">
        <f t="shared" si="1"/>
        <v>0.81371393186573671</v>
      </c>
      <c r="C31" s="48">
        <f t="shared" si="2"/>
        <v>0.91347585008410026</v>
      </c>
      <c r="D31" s="48">
        <f t="shared" si="3"/>
        <v>0.91251495105351821</v>
      </c>
      <c r="E31" s="48">
        <f t="shared" si="4"/>
        <v>0.86593353766795056</v>
      </c>
      <c r="F31" s="48">
        <f t="shared" si="5"/>
        <v>0.80988015453622986</v>
      </c>
    </row>
    <row r="32" spans="1:6" ht="15" x14ac:dyDescent="0.25">
      <c r="A32" s="49" t="s">
        <v>317</v>
      </c>
      <c r="B32" s="11">
        <f t="shared" si="1"/>
        <v>3.5714045066469496E-2</v>
      </c>
      <c r="C32" s="11">
        <f t="shared" si="2"/>
        <v>5.0657371039688245E-2</v>
      </c>
      <c r="D32" s="11">
        <f t="shared" si="3"/>
        <v>5.1219956431896543E-2</v>
      </c>
      <c r="E32" s="11">
        <f t="shared" si="4"/>
        <v>6.6756808367405884E-2</v>
      </c>
      <c r="F32" s="11">
        <f t="shared" si="5"/>
        <v>0.12547723174145606</v>
      </c>
    </row>
    <row r="33" spans="1:6" ht="15" x14ac:dyDescent="0.25">
      <c r="A33" s="49" t="s">
        <v>318</v>
      </c>
      <c r="B33" s="11">
        <f t="shared" si="1"/>
        <v>9.3447878699125922E-2</v>
      </c>
      <c r="C33" s="11">
        <f t="shared" si="2"/>
        <v>4.0803125772247272E-3</v>
      </c>
      <c r="D33" s="11">
        <f t="shared" si="3"/>
        <v>4.1257096392047395E-3</v>
      </c>
      <c r="E33" s="11">
        <f t="shared" si="4"/>
        <v>2.6541136039236114E-2</v>
      </c>
      <c r="F33" s="11">
        <f t="shared" si="5"/>
        <v>0</v>
      </c>
    </row>
    <row r="34" spans="1:6" ht="15" x14ac:dyDescent="0.25">
      <c r="A34" s="49" t="s">
        <v>319</v>
      </c>
      <c r="B34" s="11">
        <f t="shared" si="1"/>
        <v>5.7124144368667834E-2</v>
      </c>
      <c r="C34" s="11">
        <f t="shared" si="2"/>
        <v>3.1786466298986814E-2</v>
      </c>
      <c r="D34" s="11">
        <f t="shared" si="3"/>
        <v>3.2139382875380519E-2</v>
      </c>
      <c r="E34" s="11">
        <f t="shared" si="4"/>
        <v>4.0768517925407387E-2</v>
      </c>
      <c r="F34" s="11">
        <f t="shared" si="5"/>
        <v>6.4642613722314099E-2</v>
      </c>
    </row>
    <row r="35" spans="1:6" ht="15" x14ac:dyDescent="0.25">
      <c r="A35" s="50" t="s">
        <v>303</v>
      </c>
      <c r="B35" s="48">
        <f t="shared" si="1"/>
        <v>0.18628606813426327</v>
      </c>
      <c r="C35" s="48">
        <f t="shared" si="2"/>
        <v>8.6524149915899781E-2</v>
      </c>
      <c r="D35" s="48">
        <f t="shared" si="3"/>
        <v>8.7485048946481805E-2</v>
      </c>
      <c r="E35" s="48">
        <f t="shared" si="4"/>
        <v>0.13406646233204939</v>
      </c>
      <c r="F35" s="48">
        <f t="shared" si="5"/>
        <v>0.19011984546377017</v>
      </c>
    </row>
    <row r="36" spans="1:6" ht="15" x14ac:dyDescent="0.25">
      <c r="A36" s="51" t="s">
        <v>3</v>
      </c>
      <c r="B36" s="48">
        <f t="shared" si="1"/>
        <v>1</v>
      </c>
      <c r="C36" s="48">
        <f t="shared" si="2"/>
        <v>1</v>
      </c>
      <c r="D36" s="48">
        <f t="shared" si="3"/>
        <v>1</v>
      </c>
      <c r="E36" s="48">
        <f t="shared" si="4"/>
        <v>1</v>
      </c>
      <c r="F36" s="48">
        <f t="shared" si="5"/>
        <v>1</v>
      </c>
    </row>
    <row r="38" spans="1:6" s="52" customFormat="1" x14ac:dyDescent="0.2"/>
    <row r="56" spans="1:6" x14ac:dyDescent="0.2">
      <c r="A56" s="44"/>
      <c r="B56" s="45"/>
      <c r="C56" s="45"/>
      <c r="D56" s="3"/>
      <c r="E56" s="3"/>
      <c r="F56" s="3"/>
    </row>
    <row r="57" spans="1:6" x14ac:dyDescent="0.2">
      <c r="A57" s="44"/>
      <c r="B57" s="45"/>
      <c r="C57" s="45"/>
      <c r="D57" s="3"/>
      <c r="E57" s="3"/>
      <c r="F57" s="3"/>
    </row>
    <row r="58" spans="1:6" x14ac:dyDescent="0.2">
      <c r="A58" s="53"/>
      <c r="B58" s="53"/>
      <c r="C58" s="53"/>
    </row>
    <row r="59" spans="1:6" x14ac:dyDescent="0.2">
      <c r="A59" s="53"/>
      <c r="B59" s="53"/>
      <c r="C59" s="53"/>
    </row>
  </sheetData>
  <mergeCells count="3">
    <mergeCell ref="A22:F22"/>
    <mergeCell ref="A1:F1"/>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8"/>
  <sheetViews>
    <sheetView workbookViewId="0">
      <selection activeCell="B19" sqref="B19"/>
    </sheetView>
  </sheetViews>
  <sheetFormatPr baseColWidth="10" defaultRowHeight="12.75" x14ac:dyDescent="0.2"/>
  <cols>
    <col min="1" max="1" width="25.85546875" bestFit="1" customWidth="1"/>
  </cols>
  <sheetData>
    <row r="1" spans="1:6" ht="15" x14ac:dyDescent="0.2">
      <c r="A1" s="108" t="s">
        <v>331</v>
      </c>
      <c r="B1" s="108"/>
      <c r="C1" s="108"/>
      <c r="D1" s="108"/>
      <c r="E1" s="108"/>
      <c r="F1" s="108"/>
    </row>
    <row r="2" spans="1:6" ht="15" x14ac:dyDescent="0.2">
      <c r="A2" s="109" t="s">
        <v>432</v>
      </c>
      <c r="B2" s="109"/>
      <c r="C2" s="109"/>
      <c r="D2" s="109"/>
      <c r="E2" s="109"/>
      <c r="F2" s="109"/>
    </row>
    <row r="3" spans="1:6" x14ac:dyDescent="0.2">
      <c r="A3" s="54" t="s">
        <v>320</v>
      </c>
      <c r="B3" s="54" t="s">
        <v>118</v>
      </c>
      <c r="C3" s="54" t="s">
        <v>151</v>
      </c>
      <c r="D3" s="54" t="s">
        <v>136</v>
      </c>
      <c r="E3" s="54" t="s">
        <v>118</v>
      </c>
      <c r="F3" s="54" t="s">
        <v>118</v>
      </c>
    </row>
    <row r="4" spans="1:6" x14ac:dyDescent="0.2">
      <c r="A4" s="55" t="s">
        <v>2</v>
      </c>
      <c r="B4" s="55" t="s">
        <v>121</v>
      </c>
      <c r="C4" s="55" t="s">
        <v>81</v>
      </c>
      <c r="D4" s="55" t="s">
        <v>64</v>
      </c>
      <c r="E4" s="55" t="s">
        <v>122</v>
      </c>
      <c r="F4" s="55" t="s">
        <v>112</v>
      </c>
    </row>
    <row r="5" spans="1:6" x14ac:dyDescent="0.2">
      <c r="A5" s="12" t="s">
        <v>305</v>
      </c>
      <c r="B5" s="9">
        <v>1367304</v>
      </c>
      <c r="C5" s="9">
        <v>3640</v>
      </c>
      <c r="D5" s="9">
        <v>65300</v>
      </c>
      <c r="E5" s="9">
        <v>1367304</v>
      </c>
      <c r="F5" s="9">
        <v>1367304</v>
      </c>
    </row>
    <row r="6" spans="1:6" x14ac:dyDescent="0.2">
      <c r="A6" s="12" t="s">
        <v>291</v>
      </c>
      <c r="B6" s="9">
        <v>228084</v>
      </c>
      <c r="C6" s="9">
        <v>84179</v>
      </c>
      <c r="D6" s="9">
        <v>1391527</v>
      </c>
      <c r="E6" s="9">
        <v>228084</v>
      </c>
      <c r="F6" s="9">
        <v>228084</v>
      </c>
    </row>
    <row r="7" spans="1:6" x14ac:dyDescent="0.2">
      <c r="A7" s="12" t="s">
        <v>292</v>
      </c>
      <c r="B7" s="9">
        <v>249715</v>
      </c>
      <c r="C7" s="9">
        <v>47701</v>
      </c>
      <c r="D7" s="9">
        <v>9449590</v>
      </c>
      <c r="E7" s="9">
        <v>249715</v>
      </c>
      <c r="F7" s="9">
        <v>249715</v>
      </c>
    </row>
    <row r="8" spans="1:6" x14ac:dyDescent="0.2">
      <c r="A8" s="12" t="s">
        <v>293</v>
      </c>
      <c r="B8" s="9">
        <v>1040300</v>
      </c>
      <c r="C8" s="9">
        <v>277432</v>
      </c>
      <c r="D8" s="9">
        <v>200123</v>
      </c>
      <c r="E8" s="9">
        <v>1040300</v>
      </c>
      <c r="F8" s="9">
        <v>1040300</v>
      </c>
    </row>
    <row r="9" spans="1:6" x14ac:dyDescent="0.2">
      <c r="A9" s="12" t="s">
        <v>294</v>
      </c>
      <c r="B9" s="9">
        <v>197238</v>
      </c>
      <c r="C9" s="9">
        <v>78166</v>
      </c>
      <c r="D9" s="9">
        <v>0</v>
      </c>
      <c r="E9" s="9">
        <v>197238</v>
      </c>
      <c r="F9" s="9">
        <v>197238</v>
      </c>
    </row>
    <row r="10" spans="1:6" x14ac:dyDescent="0.2">
      <c r="A10" s="12" t="s">
        <v>295</v>
      </c>
      <c r="B10" s="9">
        <v>956866</v>
      </c>
      <c r="C10" s="9">
        <v>175283</v>
      </c>
      <c r="D10" s="9">
        <v>840005</v>
      </c>
      <c r="E10" s="9">
        <v>276630</v>
      </c>
      <c r="F10" s="9">
        <v>4077</v>
      </c>
    </row>
    <row r="11" spans="1:6" x14ac:dyDescent="0.2">
      <c r="A11" s="12" t="s">
        <v>296</v>
      </c>
      <c r="B11" s="9">
        <v>206921</v>
      </c>
      <c r="C11" s="9">
        <v>0</v>
      </c>
      <c r="D11" s="9">
        <v>0</v>
      </c>
      <c r="E11" s="9">
        <v>206921</v>
      </c>
      <c r="F11" s="9">
        <v>206921</v>
      </c>
    </row>
    <row r="12" spans="1:6" x14ac:dyDescent="0.2">
      <c r="A12" s="12" t="s">
        <v>297</v>
      </c>
      <c r="B12" s="9">
        <v>1733641</v>
      </c>
      <c r="C12" s="9">
        <v>0</v>
      </c>
      <c r="D12" s="9">
        <v>0</v>
      </c>
      <c r="E12" s="9">
        <v>1733641</v>
      </c>
      <c r="F12" s="9">
        <v>1733641</v>
      </c>
    </row>
    <row r="13" spans="1:6" x14ac:dyDescent="0.2">
      <c r="A13" s="14" t="s">
        <v>304</v>
      </c>
      <c r="B13" s="7">
        <f>SUM(B5:B12)</f>
        <v>5980069</v>
      </c>
      <c r="C13" s="7">
        <f>SUM(C5:C12)</f>
        <v>666401</v>
      </c>
      <c r="D13" s="7">
        <f>SUM(D5:D12)</f>
        <v>11946545</v>
      </c>
      <c r="E13" s="7">
        <f>SUM(E5:E12)</f>
        <v>5299833</v>
      </c>
      <c r="F13" s="7">
        <f>SUM(F5:F12)</f>
        <v>5027280</v>
      </c>
    </row>
    <row r="14" spans="1:6" x14ac:dyDescent="0.2">
      <c r="A14" s="12" t="s">
        <v>298</v>
      </c>
      <c r="B14" s="9">
        <v>1048950</v>
      </c>
      <c r="C14" s="9">
        <v>84377</v>
      </c>
      <c r="D14" s="9">
        <v>1136018</v>
      </c>
      <c r="E14" s="9">
        <v>1048950</v>
      </c>
      <c r="F14" s="9">
        <v>1048950</v>
      </c>
    </row>
    <row r="15" spans="1:6" x14ac:dyDescent="0.2">
      <c r="A15" s="12" t="s">
        <v>299</v>
      </c>
      <c r="B15" s="9">
        <v>0</v>
      </c>
      <c r="C15" s="9">
        <v>0</v>
      </c>
      <c r="D15" s="9">
        <v>170954</v>
      </c>
      <c r="E15" s="9">
        <v>0</v>
      </c>
      <c r="F15" s="9">
        <v>0</v>
      </c>
    </row>
    <row r="16" spans="1:6" x14ac:dyDescent="0.2">
      <c r="A16" s="12" t="s">
        <v>306</v>
      </c>
      <c r="B16" s="9">
        <v>47180</v>
      </c>
      <c r="C16" s="9">
        <v>0</v>
      </c>
      <c r="D16" s="9">
        <v>34106</v>
      </c>
      <c r="E16" s="9">
        <v>47180</v>
      </c>
      <c r="F16" s="9">
        <v>47180</v>
      </c>
    </row>
    <row r="17" spans="1:6" x14ac:dyDescent="0.2">
      <c r="A17" s="14" t="s">
        <v>303</v>
      </c>
      <c r="B17" s="7">
        <f>SUM(B14:B16)</f>
        <v>1096130</v>
      </c>
      <c r="C17" s="7">
        <f>SUM(C14:C16)</f>
        <v>84377</v>
      </c>
      <c r="D17" s="7">
        <f>SUM(D14:D16)</f>
        <v>1341078</v>
      </c>
      <c r="E17" s="7">
        <f>SUM(E14:E16)</f>
        <v>1096130</v>
      </c>
      <c r="F17" s="7">
        <f>SUM(F14:F16)</f>
        <v>1096130</v>
      </c>
    </row>
    <row r="18" spans="1:6" x14ac:dyDescent="0.2">
      <c r="A18" s="14" t="s">
        <v>3</v>
      </c>
      <c r="B18" s="7">
        <f>+B13+B17</f>
        <v>7076199</v>
      </c>
      <c r="C18" s="7">
        <f t="shared" ref="C18:F18" si="0">+C13+C17</f>
        <v>750778</v>
      </c>
      <c r="D18" s="7">
        <f t="shared" si="0"/>
        <v>13287623</v>
      </c>
      <c r="E18" s="7">
        <f t="shared" si="0"/>
        <v>6395963</v>
      </c>
      <c r="F18" s="7">
        <f t="shared" si="0"/>
        <v>6123410</v>
      </c>
    </row>
    <row r="19" spans="1:6" x14ac:dyDescent="0.2">
      <c r="A19" s="12" t="s">
        <v>300</v>
      </c>
      <c r="B19" s="9">
        <v>82</v>
      </c>
      <c r="C19" s="9">
        <v>188</v>
      </c>
      <c r="D19" s="9">
        <v>66</v>
      </c>
      <c r="E19" s="9">
        <v>116</v>
      </c>
      <c r="F19" s="9">
        <v>966</v>
      </c>
    </row>
    <row r="20" spans="1:6" x14ac:dyDescent="0.2">
      <c r="A20" s="12" t="s">
        <v>301</v>
      </c>
      <c r="B20" s="9">
        <v>4</v>
      </c>
      <c r="C20" s="9">
        <v>1</v>
      </c>
      <c r="D20" s="9">
        <v>1</v>
      </c>
      <c r="E20" s="9">
        <v>1</v>
      </c>
      <c r="F20" s="9">
        <v>5</v>
      </c>
    </row>
    <row r="22" spans="1:6" x14ac:dyDescent="0.2">
      <c r="A22" s="116" t="s">
        <v>322</v>
      </c>
      <c r="B22" s="116"/>
      <c r="C22" s="116"/>
      <c r="D22" s="116"/>
      <c r="E22" s="116"/>
      <c r="F22" s="116"/>
    </row>
    <row r="23" spans="1:6" x14ac:dyDescent="0.2">
      <c r="A23" s="15" t="s">
        <v>309</v>
      </c>
      <c r="B23" s="16">
        <f>+B5/$B$18</f>
        <v>0.19322576993665666</v>
      </c>
      <c r="C23" s="16">
        <f>+C5/$C$18</f>
        <v>4.8483040259570736E-3</v>
      </c>
      <c r="D23" s="16">
        <f>+D5/$D$18</f>
        <v>4.9143477354828624E-3</v>
      </c>
      <c r="E23" s="16">
        <f>+E5/$E$18</f>
        <v>0.21377609595302538</v>
      </c>
      <c r="F23" s="16">
        <f>+F5/$F$18</f>
        <v>0.22329127071354032</v>
      </c>
    </row>
    <row r="24" spans="1:6" x14ac:dyDescent="0.2">
      <c r="A24" s="15" t="s">
        <v>310</v>
      </c>
      <c r="B24" s="16">
        <f t="shared" ref="B24:B36" si="1">+B6/$B$18</f>
        <v>3.2232558750820886E-2</v>
      </c>
      <c r="C24" s="16">
        <f t="shared" ref="C24:C36" si="2">+C6/$C$18</f>
        <v>0.11212235840687926</v>
      </c>
      <c r="D24" s="16">
        <f t="shared" ref="D24:D36" si="3">+D6/$D$18</f>
        <v>0.1047235461150576</v>
      </c>
      <c r="E24" s="16">
        <f t="shared" ref="E24:E36" si="4">+E6/$E$18</f>
        <v>3.5660619049860044E-2</v>
      </c>
      <c r="F24" s="16">
        <f t="shared" ref="F24:F36" si="5">+F6/$F$18</f>
        <v>3.7247873325483676E-2</v>
      </c>
    </row>
    <row r="25" spans="1:6" x14ac:dyDescent="0.2">
      <c r="A25" s="15" t="s">
        <v>311</v>
      </c>
      <c r="B25" s="16">
        <f t="shared" si="1"/>
        <v>3.528942586267006E-2</v>
      </c>
      <c r="C25" s="16">
        <f t="shared" si="2"/>
        <v>6.3535425918180871E-2</v>
      </c>
      <c r="D25" s="16">
        <f t="shared" si="3"/>
        <v>0.71115729276786377</v>
      </c>
      <c r="E25" s="16">
        <f t="shared" si="4"/>
        <v>3.9042596087563358E-2</v>
      </c>
      <c r="F25" s="16">
        <f t="shared" si="5"/>
        <v>4.0780382172678292E-2</v>
      </c>
    </row>
    <row r="26" spans="1:6" x14ac:dyDescent="0.2">
      <c r="A26" s="15" t="s">
        <v>312</v>
      </c>
      <c r="B26" s="16">
        <f t="shared" si="1"/>
        <v>0.14701395480822402</v>
      </c>
      <c r="C26" s="16">
        <f t="shared" si="2"/>
        <v>0.36952601168387994</v>
      </c>
      <c r="D26" s="16">
        <f t="shared" si="3"/>
        <v>1.5060857762144516E-2</v>
      </c>
      <c r="E26" s="16">
        <f t="shared" si="4"/>
        <v>0.16264947123677859</v>
      </c>
      <c r="F26" s="16">
        <f t="shared" si="5"/>
        <v>0.16988899975667152</v>
      </c>
    </row>
    <row r="27" spans="1:6" x14ac:dyDescent="0.2">
      <c r="A27" s="15" t="s">
        <v>313</v>
      </c>
      <c r="B27" s="16">
        <f t="shared" si="1"/>
        <v>2.7873438833475428E-2</v>
      </c>
      <c r="C27" s="16">
        <f t="shared" si="2"/>
        <v>0.10411333310246171</v>
      </c>
      <c r="D27" s="16">
        <f t="shared" si="3"/>
        <v>0</v>
      </c>
      <c r="E27" s="16">
        <f t="shared" si="4"/>
        <v>3.0837889462462492E-2</v>
      </c>
      <c r="F27" s="16">
        <f t="shared" si="5"/>
        <v>3.2210484027690452E-2</v>
      </c>
    </row>
    <row r="28" spans="1:6" x14ac:dyDescent="0.2">
      <c r="A28" s="15" t="s">
        <v>314</v>
      </c>
      <c r="B28" s="16">
        <f t="shared" si="1"/>
        <v>0.13522316147411909</v>
      </c>
      <c r="C28" s="16">
        <f t="shared" si="2"/>
        <v>0.23346848202797632</v>
      </c>
      <c r="D28" s="16">
        <f t="shared" si="3"/>
        <v>6.3217100605578586E-2</v>
      </c>
      <c r="E28" s="16">
        <f t="shared" si="4"/>
        <v>4.3250719242747336E-2</v>
      </c>
      <c r="F28" s="16">
        <f t="shared" si="5"/>
        <v>6.6580549073147152E-4</v>
      </c>
    </row>
    <row r="29" spans="1:6" x14ac:dyDescent="0.2">
      <c r="A29" s="15" t="s">
        <v>315</v>
      </c>
      <c r="B29" s="16">
        <f t="shared" si="1"/>
        <v>2.9241828840596486E-2</v>
      </c>
      <c r="C29" s="16">
        <f t="shared" si="2"/>
        <v>0</v>
      </c>
      <c r="D29" s="16">
        <f t="shared" si="3"/>
        <v>0</v>
      </c>
      <c r="E29" s="16">
        <f t="shared" si="4"/>
        <v>3.2351813167149343E-2</v>
      </c>
      <c r="F29" s="16">
        <f t="shared" si="5"/>
        <v>3.3791792481640132E-2</v>
      </c>
    </row>
    <row r="30" spans="1:6" x14ac:dyDescent="0.2">
      <c r="A30" s="15" t="s">
        <v>316</v>
      </c>
      <c r="B30" s="16">
        <f t="shared" si="1"/>
        <v>0.24499607769651474</v>
      </c>
      <c r="C30" s="16">
        <f t="shared" si="2"/>
        <v>0</v>
      </c>
      <c r="D30" s="16">
        <f t="shared" si="3"/>
        <v>0</v>
      </c>
      <c r="E30" s="16">
        <f t="shared" si="4"/>
        <v>0.2710523810097088</v>
      </c>
      <c r="F30" s="16">
        <f t="shared" si="5"/>
        <v>0.28311692341358818</v>
      </c>
    </row>
    <row r="31" spans="1:6" x14ac:dyDescent="0.2">
      <c r="A31" s="56" t="s">
        <v>304</v>
      </c>
      <c r="B31" s="18">
        <f t="shared" si="1"/>
        <v>0.8450962162030774</v>
      </c>
      <c r="C31" s="18">
        <f t="shared" si="2"/>
        <v>0.88761391516533517</v>
      </c>
      <c r="D31" s="18">
        <f t="shared" si="3"/>
        <v>0.89907314498612734</v>
      </c>
      <c r="E31" s="18">
        <f t="shared" si="4"/>
        <v>0.8286215852092953</v>
      </c>
      <c r="F31" s="18">
        <f t="shared" si="5"/>
        <v>0.82099353138202402</v>
      </c>
    </row>
    <row r="32" spans="1:6" x14ac:dyDescent="0.2">
      <c r="A32" s="15" t="s">
        <v>317</v>
      </c>
      <c r="B32" s="16">
        <f t="shared" si="1"/>
        <v>0.14823636248782715</v>
      </c>
      <c r="C32" s="16">
        <f t="shared" si="2"/>
        <v>0.11238608483466483</v>
      </c>
      <c r="D32" s="16">
        <f t="shared" si="3"/>
        <v>8.5494448480364013E-2</v>
      </c>
      <c r="E32" s="16">
        <f t="shared" si="4"/>
        <v>0.16400188681516764</v>
      </c>
      <c r="F32" s="16">
        <f t="shared" si="5"/>
        <v>0.17130161135707064</v>
      </c>
    </row>
    <row r="33" spans="1:6" x14ac:dyDescent="0.2">
      <c r="A33" s="15" t="s">
        <v>318</v>
      </c>
      <c r="B33" s="16">
        <f t="shared" si="1"/>
        <v>0</v>
      </c>
      <c r="C33" s="16">
        <f t="shared" si="2"/>
        <v>0</v>
      </c>
      <c r="D33" s="16">
        <f t="shared" si="3"/>
        <v>1.2865657010286942E-2</v>
      </c>
      <c r="E33" s="16">
        <f t="shared" si="4"/>
        <v>0</v>
      </c>
      <c r="F33" s="16">
        <f t="shared" si="5"/>
        <v>0</v>
      </c>
    </row>
    <row r="34" spans="1:6" x14ac:dyDescent="0.2">
      <c r="A34" s="15" t="s">
        <v>319</v>
      </c>
      <c r="B34" s="16">
        <f t="shared" si="1"/>
        <v>6.6674213090954625E-3</v>
      </c>
      <c r="C34" s="16">
        <f t="shared" si="2"/>
        <v>0</v>
      </c>
      <c r="D34" s="16">
        <f t="shared" si="3"/>
        <v>2.566749523221723E-3</v>
      </c>
      <c r="E34" s="16">
        <f t="shared" si="4"/>
        <v>7.3765279755370694E-3</v>
      </c>
      <c r="F34" s="16">
        <f t="shared" si="5"/>
        <v>7.7048572609052799E-3</v>
      </c>
    </row>
    <row r="35" spans="1:6" x14ac:dyDescent="0.2">
      <c r="A35" s="56" t="s">
        <v>303</v>
      </c>
      <c r="B35" s="18">
        <f t="shared" si="1"/>
        <v>0.1549037837969226</v>
      </c>
      <c r="C35" s="18">
        <f t="shared" si="2"/>
        <v>0.11238608483466483</v>
      </c>
      <c r="D35" s="18">
        <f t="shared" si="3"/>
        <v>0.10092685501387269</v>
      </c>
      <c r="E35" s="18">
        <f t="shared" si="4"/>
        <v>0.1713784147907047</v>
      </c>
      <c r="F35" s="18">
        <f t="shared" si="5"/>
        <v>0.17900646861797592</v>
      </c>
    </row>
    <row r="36" spans="1:6" x14ac:dyDescent="0.2">
      <c r="A36" s="57" t="s">
        <v>3</v>
      </c>
      <c r="B36" s="18">
        <f t="shared" si="1"/>
        <v>1</v>
      </c>
      <c r="C36" s="18">
        <f t="shared" si="2"/>
        <v>1</v>
      </c>
      <c r="D36" s="18">
        <f t="shared" si="3"/>
        <v>1</v>
      </c>
      <c r="E36" s="18">
        <f t="shared" si="4"/>
        <v>1</v>
      </c>
      <c r="F36" s="18">
        <f t="shared" si="5"/>
        <v>1</v>
      </c>
    </row>
    <row r="58" spans="2:6" x14ac:dyDescent="0.2">
      <c r="B58" s="1"/>
      <c r="C58" s="1"/>
      <c r="D58" s="1"/>
      <c r="E58" s="1"/>
      <c r="F58" s="1"/>
    </row>
  </sheetData>
  <mergeCells count="3">
    <mergeCell ref="A22:F22"/>
    <mergeCell ref="A1:F1"/>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6"/>
  <sheetViews>
    <sheetView workbookViewId="0">
      <selection sqref="A1:D1"/>
    </sheetView>
  </sheetViews>
  <sheetFormatPr baseColWidth="10" defaultRowHeight="12.75" x14ac:dyDescent="0.2"/>
  <cols>
    <col min="1" max="1" width="25.85546875" style="1" bestFit="1" customWidth="1"/>
    <col min="2" max="3" width="11.42578125" style="21"/>
    <col min="4" max="4" width="13.5703125" style="21" customWidth="1"/>
    <col min="5" max="18" width="11.42578125" style="21"/>
    <col min="19" max="16384" width="11.42578125" style="1"/>
  </cols>
  <sheetData>
    <row r="1" spans="1:4" ht="15" x14ac:dyDescent="0.2">
      <c r="A1" s="108" t="s">
        <v>426</v>
      </c>
      <c r="B1" s="108"/>
      <c r="C1" s="108"/>
      <c r="D1" s="108"/>
    </row>
    <row r="2" spans="1:4" ht="15" x14ac:dyDescent="0.2">
      <c r="A2" s="109" t="s">
        <v>432</v>
      </c>
      <c r="B2" s="109"/>
      <c r="C2" s="109"/>
      <c r="D2" s="109"/>
    </row>
    <row r="3" spans="1:4" ht="15" x14ac:dyDescent="0.2">
      <c r="A3" s="83" t="s">
        <v>320</v>
      </c>
      <c r="B3" s="119" t="s">
        <v>344</v>
      </c>
      <c r="C3" s="120"/>
      <c r="D3" s="121"/>
    </row>
    <row r="4" spans="1:4" x14ac:dyDescent="0.2">
      <c r="A4" s="7" t="s">
        <v>2</v>
      </c>
      <c r="B4" s="59" t="s">
        <v>148</v>
      </c>
      <c r="C4" s="59" t="s">
        <v>150</v>
      </c>
      <c r="D4" s="59" t="s">
        <v>149</v>
      </c>
    </row>
    <row r="5" spans="1:4" x14ac:dyDescent="0.2">
      <c r="A5" s="20" t="s">
        <v>305</v>
      </c>
      <c r="B5" s="13">
        <v>673768</v>
      </c>
      <c r="C5" s="13">
        <v>547872</v>
      </c>
      <c r="D5" s="13">
        <v>308673</v>
      </c>
    </row>
    <row r="6" spans="1:4" x14ac:dyDescent="0.2">
      <c r="A6" s="20" t="s">
        <v>291</v>
      </c>
      <c r="B6" s="13">
        <v>624752</v>
      </c>
      <c r="C6" s="13">
        <v>747412</v>
      </c>
      <c r="D6" s="13">
        <v>65007</v>
      </c>
    </row>
    <row r="7" spans="1:4" x14ac:dyDescent="0.2">
      <c r="A7" s="20" t="s">
        <v>292</v>
      </c>
      <c r="B7" s="13">
        <v>250003</v>
      </c>
      <c r="C7" s="13">
        <v>728641</v>
      </c>
      <c r="D7" s="13">
        <v>89714</v>
      </c>
    </row>
    <row r="8" spans="1:4" x14ac:dyDescent="0.2">
      <c r="A8" s="20" t="s">
        <v>293</v>
      </c>
      <c r="B8" s="13">
        <v>599676</v>
      </c>
      <c r="C8" s="13">
        <v>3288613</v>
      </c>
      <c r="D8" s="13">
        <v>336500</v>
      </c>
    </row>
    <row r="9" spans="1:4" x14ac:dyDescent="0.2">
      <c r="A9" s="20" t="s">
        <v>294</v>
      </c>
      <c r="B9" s="13">
        <v>0</v>
      </c>
      <c r="C9" s="13">
        <v>0</v>
      </c>
      <c r="D9" s="13">
        <v>0</v>
      </c>
    </row>
    <row r="10" spans="1:4" x14ac:dyDescent="0.2">
      <c r="A10" s="20" t="s">
        <v>295</v>
      </c>
      <c r="B10" s="13">
        <v>3786851</v>
      </c>
      <c r="C10" s="13">
        <v>3786851</v>
      </c>
      <c r="D10" s="13">
        <v>393289</v>
      </c>
    </row>
    <row r="11" spans="1:4" x14ac:dyDescent="0.2">
      <c r="A11" s="20" t="s">
        <v>296</v>
      </c>
      <c r="B11" s="13">
        <v>0</v>
      </c>
      <c r="C11" s="13">
        <v>0</v>
      </c>
      <c r="D11" s="13">
        <v>0</v>
      </c>
    </row>
    <row r="12" spans="1:4" x14ac:dyDescent="0.2">
      <c r="A12" s="20" t="s">
        <v>297</v>
      </c>
      <c r="B12" s="13">
        <v>2971698</v>
      </c>
      <c r="C12" s="13">
        <v>4405594</v>
      </c>
      <c r="D12" s="13">
        <v>2100000</v>
      </c>
    </row>
    <row r="13" spans="1:4" x14ac:dyDescent="0.2">
      <c r="A13" s="64" t="s">
        <v>304</v>
      </c>
      <c r="B13" s="72">
        <f>SUM(B5:B12)</f>
        <v>8906748</v>
      </c>
      <c r="C13" s="72">
        <f t="shared" ref="C13:D13" si="0">SUM(C5:C12)</f>
        <v>13504983</v>
      </c>
      <c r="D13" s="72">
        <f t="shared" si="0"/>
        <v>3293183</v>
      </c>
    </row>
    <row r="14" spans="1:4" x14ac:dyDescent="0.2">
      <c r="A14" s="20" t="s">
        <v>298</v>
      </c>
      <c r="B14" s="13">
        <v>177097</v>
      </c>
      <c r="C14" s="13">
        <v>418263</v>
      </c>
      <c r="D14" s="13">
        <v>9835</v>
      </c>
    </row>
    <row r="15" spans="1:4" x14ac:dyDescent="0.2">
      <c r="A15" s="20" t="s">
        <v>299</v>
      </c>
      <c r="B15" s="13">
        <v>0</v>
      </c>
      <c r="C15" s="13">
        <v>69830</v>
      </c>
      <c r="D15" s="13">
        <v>0</v>
      </c>
    </row>
    <row r="16" spans="1:4" x14ac:dyDescent="0.2">
      <c r="A16" s="20" t="s">
        <v>306</v>
      </c>
      <c r="B16" s="13">
        <v>2820</v>
      </c>
      <c r="C16" s="13">
        <v>9872</v>
      </c>
      <c r="D16" s="13">
        <v>6751</v>
      </c>
    </row>
    <row r="17" spans="1:4" x14ac:dyDescent="0.2">
      <c r="A17" s="64" t="s">
        <v>303</v>
      </c>
      <c r="B17" s="72">
        <f>SUM(B14:B16)</f>
        <v>179917</v>
      </c>
      <c r="C17" s="72">
        <f t="shared" ref="C17:D17" si="1">SUM(C14:C16)</f>
        <v>497965</v>
      </c>
      <c r="D17" s="72">
        <f t="shared" si="1"/>
        <v>16586</v>
      </c>
    </row>
    <row r="18" spans="1:4" x14ac:dyDescent="0.2">
      <c r="A18" s="64" t="s">
        <v>3</v>
      </c>
      <c r="B18" s="72">
        <f>+B17+B13</f>
        <v>9086665</v>
      </c>
      <c r="C18" s="72">
        <f t="shared" ref="C18:D18" si="2">+C17+C13</f>
        <v>14002948</v>
      </c>
      <c r="D18" s="72">
        <f t="shared" si="2"/>
        <v>3309769</v>
      </c>
    </row>
    <row r="19" spans="1:4" x14ac:dyDescent="0.2">
      <c r="A19" s="20" t="s">
        <v>300</v>
      </c>
      <c r="B19" s="13">
        <v>636</v>
      </c>
      <c r="C19" s="13">
        <v>1144</v>
      </c>
      <c r="D19" s="13">
        <v>40</v>
      </c>
    </row>
    <row r="20" spans="1:4" x14ac:dyDescent="0.2">
      <c r="A20" s="20" t="s">
        <v>301</v>
      </c>
      <c r="B20" s="13">
        <v>3</v>
      </c>
      <c r="C20" s="13">
        <v>2</v>
      </c>
      <c r="D20" s="13">
        <v>1</v>
      </c>
    </row>
    <row r="22" spans="1:4" x14ac:dyDescent="0.2">
      <c r="A22" s="117" t="s">
        <v>322</v>
      </c>
      <c r="B22" s="117"/>
      <c r="C22" s="117"/>
      <c r="D22" s="117"/>
    </row>
    <row r="23" spans="1:4" x14ac:dyDescent="0.2">
      <c r="A23" s="74" t="s">
        <v>309</v>
      </c>
      <c r="B23" s="75">
        <f>+B5/$B$18</f>
        <v>7.4149096505703685E-2</v>
      </c>
      <c r="C23" s="75">
        <f>+C5/$C$18</f>
        <v>3.9125475578428201E-2</v>
      </c>
      <c r="D23" s="75">
        <f>+D5/$D$18</f>
        <v>9.3261191339939431E-2</v>
      </c>
    </row>
    <row r="24" spans="1:4" x14ac:dyDescent="0.2">
      <c r="A24" s="17" t="s">
        <v>310</v>
      </c>
      <c r="B24" s="16">
        <f t="shared" ref="B24:B36" si="3">+B6/$B$18</f>
        <v>6.8754818186870542E-2</v>
      </c>
      <c r="C24" s="16">
        <f t="shared" ref="C24:C36" si="4">+C6/$C$18</f>
        <v>5.3375332108638839E-2</v>
      </c>
      <c r="D24" s="16">
        <f t="shared" ref="D24:D36" si="5">+D6/$D$18</f>
        <v>1.9640947751942809E-2</v>
      </c>
    </row>
    <row r="25" spans="1:4" x14ac:dyDescent="0.2">
      <c r="A25" s="17" t="s">
        <v>311</v>
      </c>
      <c r="B25" s="16">
        <f t="shared" si="3"/>
        <v>2.7513174525527241E-2</v>
      </c>
      <c r="C25" s="16">
        <f t="shared" si="4"/>
        <v>5.2034828666078031E-2</v>
      </c>
      <c r="D25" s="16">
        <f t="shared" si="5"/>
        <v>2.7105819167440388E-2</v>
      </c>
    </row>
    <row r="26" spans="1:4" x14ac:dyDescent="0.2">
      <c r="A26" s="17" t="s">
        <v>312</v>
      </c>
      <c r="B26" s="16">
        <f t="shared" si="3"/>
        <v>6.5995169845042154E-2</v>
      </c>
      <c r="C26" s="16">
        <f t="shared" si="4"/>
        <v>0.23485147556071764</v>
      </c>
      <c r="D26" s="16">
        <f t="shared" si="5"/>
        <v>0.10166872672987148</v>
      </c>
    </row>
    <row r="27" spans="1:4" x14ac:dyDescent="0.2">
      <c r="A27" s="17" t="s">
        <v>313</v>
      </c>
      <c r="B27" s="16">
        <f t="shared" si="3"/>
        <v>0</v>
      </c>
      <c r="C27" s="16">
        <f t="shared" si="4"/>
        <v>0</v>
      </c>
      <c r="D27" s="16">
        <f t="shared" si="5"/>
        <v>0</v>
      </c>
    </row>
    <row r="28" spans="1:4" x14ac:dyDescent="0.2">
      <c r="A28" s="17" t="s">
        <v>314</v>
      </c>
      <c r="B28" s="16">
        <f t="shared" si="3"/>
        <v>0.41674816888264288</v>
      </c>
      <c r="C28" s="16">
        <f t="shared" si="4"/>
        <v>0.27043241180357164</v>
      </c>
      <c r="D28" s="16">
        <f t="shared" si="5"/>
        <v>0.11882672174402503</v>
      </c>
    </row>
    <row r="29" spans="1:4" x14ac:dyDescent="0.2">
      <c r="A29" s="17" t="s">
        <v>315</v>
      </c>
      <c r="B29" s="16">
        <f t="shared" si="3"/>
        <v>0</v>
      </c>
      <c r="C29" s="16">
        <f t="shared" si="4"/>
        <v>0</v>
      </c>
      <c r="D29" s="16">
        <f t="shared" si="5"/>
        <v>0</v>
      </c>
    </row>
    <row r="30" spans="1:4" x14ac:dyDescent="0.2">
      <c r="A30" s="68" t="s">
        <v>316</v>
      </c>
      <c r="B30" s="73">
        <f t="shared" si="3"/>
        <v>0.32703945837114057</v>
      </c>
      <c r="C30" s="73">
        <f t="shared" si="4"/>
        <v>0.31461903593443324</v>
      </c>
      <c r="D30" s="73">
        <f t="shared" si="5"/>
        <v>0.63448536740781603</v>
      </c>
    </row>
    <row r="31" spans="1:4" x14ac:dyDescent="0.2">
      <c r="A31" s="56" t="s">
        <v>304</v>
      </c>
      <c r="B31" s="18">
        <f>+B13/$B$18</f>
        <v>0.980199886316927</v>
      </c>
      <c r="C31" s="18">
        <f t="shared" si="4"/>
        <v>0.96443855965186764</v>
      </c>
      <c r="D31" s="18">
        <f t="shared" si="5"/>
        <v>0.99498877414103526</v>
      </c>
    </row>
    <row r="32" spans="1:4" x14ac:dyDescent="0.2">
      <c r="A32" s="19" t="s">
        <v>317</v>
      </c>
      <c r="B32" s="75">
        <f t="shared" si="3"/>
        <v>1.9489768798563609E-2</v>
      </c>
      <c r="C32" s="75">
        <f t="shared" si="4"/>
        <v>2.986963887889893E-2</v>
      </c>
      <c r="D32" s="75">
        <f t="shared" si="5"/>
        <v>2.9715064706932717E-3</v>
      </c>
    </row>
    <row r="33" spans="1:4" x14ac:dyDescent="0.2">
      <c r="A33" s="17" t="s">
        <v>318</v>
      </c>
      <c r="B33" s="16">
        <f t="shared" si="3"/>
        <v>0</v>
      </c>
      <c r="C33" s="16">
        <f t="shared" si="4"/>
        <v>4.9868070637697146E-3</v>
      </c>
      <c r="D33" s="16">
        <f t="shared" si="5"/>
        <v>0</v>
      </c>
    </row>
    <row r="34" spans="1:4" x14ac:dyDescent="0.2">
      <c r="A34" s="68" t="s">
        <v>319</v>
      </c>
      <c r="B34" s="73">
        <f t="shared" si="3"/>
        <v>3.1034488450933318E-4</v>
      </c>
      <c r="C34" s="73">
        <f t="shared" si="4"/>
        <v>7.0499440546376382E-4</v>
      </c>
      <c r="D34" s="73">
        <f t="shared" si="5"/>
        <v>2.0397193882715076E-3</v>
      </c>
    </row>
    <row r="35" spans="1:4" x14ac:dyDescent="0.2">
      <c r="A35" s="56" t="s">
        <v>303</v>
      </c>
      <c r="B35" s="18">
        <f t="shared" si="3"/>
        <v>1.9800113683072943E-2</v>
      </c>
      <c r="C35" s="18">
        <f t="shared" si="4"/>
        <v>3.5561440348132405E-2</v>
      </c>
      <c r="D35" s="18">
        <f t="shared" si="5"/>
        <v>5.0112258589647797E-3</v>
      </c>
    </row>
    <row r="36" spans="1:4" x14ac:dyDescent="0.2">
      <c r="A36" s="57" t="s">
        <v>3</v>
      </c>
      <c r="B36" s="18">
        <f t="shared" si="3"/>
        <v>1</v>
      </c>
      <c r="C36" s="18">
        <f t="shared" si="4"/>
        <v>1</v>
      </c>
      <c r="D36" s="18">
        <f t="shared" si="5"/>
        <v>1</v>
      </c>
    </row>
  </sheetData>
  <mergeCells count="4">
    <mergeCell ref="A22:D22"/>
    <mergeCell ref="A1:D1"/>
    <mergeCell ref="A2:D2"/>
    <mergeCell ref="B3: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36"/>
  <sheetViews>
    <sheetView workbookViewId="0">
      <selection activeCell="B19" sqref="B19"/>
    </sheetView>
  </sheetViews>
  <sheetFormatPr baseColWidth="10" defaultRowHeight="12.75" x14ac:dyDescent="0.2"/>
  <cols>
    <col min="1" max="1" width="25.85546875" style="3" bestFit="1" customWidth="1"/>
    <col min="2" max="5" width="11.42578125" style="3"/>
    <col min="6" max="6" width="14" style="3" customWidth="1"/>
    <col min="7" max="16384" width="11.42578125" style="3"/>
  </cols>
  <sheetData>
    <row r="1" spans="1:35" ht="15" x14ac:dyDescent="0.2">
      <c r="A1" s="108" t="s">
        <v>422</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ht="15" x14ac:dyDescent="0.2">
      <c r="A2" s="109" t="s">
        <v>432</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row>
    <row r="3" spans="1:35" s="58" customFormat="1" ht="51" x14ac:dyDescent="0.2">
      <c r="A3" s="70" t="s">
        <v>320</v>
      </c>
      <c r="B3" s="70" t="s">
        <v>323</v>
      </c>
      <c r="C3" s="70" t="s">
        <v>437</v>
      </c>
      <c r="D3" s="70" t="s">
        <v>240</v>
      </c>
      <c r="E3" s="70" t="s">
        <v>438</v>
      </c>
      <c r="F3" s="70" t="s">
        <v>439</v>
      </c>
      <c r="G3" s="70" t="s">
        <v>240</v>
      </c>
      <c r="H3" s="70" t="s">
        <v>102</v>
      </c>
      <c r="I3" s="70" t="s">
        <v>353</v>
      </c>
      <c r="J3" s="70" t="s">
        <v>440</v>
      </c>
      <c r="K3" s="70" t="s">
        <v>79</v>
      </c>
      <c r="L3" s="70" t="s">
        <v>441</v>
      </c>
      <c r="M3" s="70" t="s">
        <v>366</v>
      </c>
      <c r="N3" s="70" t="s">
        <v>442</v>
      </c>
      <c r="O3" s="70" t="s">
        <v>143</v>
      </c>
      <c r="P3" s="70" t="s">
        <v>443</v>
      </c>
      <c r="Q3" s="70" t="s">
        <v>444</v>
      </c>
      <c r="R3" s="70" t="s">
        <v>116</v>
      </c>
      <c r="S3" s="70" t="s">
        <v>445</v>
      </c>
      <c r="T3" s="70" t="s">
        <v>198</v>
      </c>
      <c r="U3" s="70" t="s">
        <v>353</v>
      </c>
      <c r="V3" s="70" t="s">
        <v>74</v>
      </c>
      <c r="W3" s="70" t="s">
        <v>109</v>
      </c>
      <c r="X3" s="70" t="s">
        <v>123</v>
      </c>
      <c r="Y3" s="70" t="s">
        <v>176</v>
      </c>
      <c r="Z3" s="70" t="s">
        <v>109</v>
      </c>
      <c r="AA3" s="70" t="s">
        <v>93</v>
      </c>
      <c r="AB3" s="70" t="s">
        <v>145</v>
      </c>
      <c r="AC3" s="70" t="s">
        <v>446</v>
      </c>
      <c r="AD3" s="70" t="s">
        <v>447</v>
      </c>
      <c r="AE3" s="70" t="s">
        <v>448</v>
      </c>
      <c r="AF3" s="70" t="s">
        <v>449</v>
      </c>
      <c r="AG3" s="70" t="s">
        <v>450</v>
      </c>
      <c r="AH3" s="70" t="s">
        <v>145</v>
      </c>
      <c r="AI3" s="70" t="s">
        <v>451</v>
      </c>
    </row>
    <row r="4" spans="1:35" x14ac:dyDescent="0.2">
      <c r="A4" s="55" t="s">
        <v>2</v>
      </c>
      <c r="B4" s="55" t="s">
        <v>125</v>
      </c>
      <c r="C4" s="55" t="s">
        <v>85</v>
      </c>
      <c r="D4" s="55" t="s">
        <v>121</v>
      </c>
      <c r="E4" s="55" t="s">
        <v>243</v>
      </c>
      <c r="F4" s="55" t="s">
        <v>351</v>
      </c>
      <c r="G4" s="55" t="s">
        <v>242</v>
      </c>
      <c r="H4" s="55" t="s">
        <v>105</v>
      </c>
      <c r="I4" s="55" t="s">
        <v>362</v>
      </c>
      <c r="J4" s="55" t="s">
        <v>104</v>
      </c>
      <c r="K4" s="55" t="s">
        <v>82</v>
      </c>
      <c r="L4" s="55" t="s">
        <v>25</v>
      </c>
      <c r="M4" s="55" t="s">
        <v>66</v>
      </c>
      <c r="N4" s="55" t="s">
        <v>53</v>
      </c>
      <c r="O4" s="55" t="s">
        <v>11</v>
      </c>
      <c r="P4" s="55" t="s">
        <v>7</v>
      </c>
      <c r="Q4" s="55" t="s">
        <v>99</v>
      </c>
      <c r="R4" s="55" t="s">
        <v>81</v>
      </c>
      <c r="S4" s="55" t="s">
        <v>64</v>
      </c>
      <c r="T4" s="55" t="s">
        <v>199</v>
      </c>
      <c r="U4" s="55" t="s">
        <v>388</v>
      </c>
      <c r="V4" s="55" t="s">
        <v>78</v>
      </c>
      <c r="W4" s="55" t="s">
        <v>266</v>
      </c>
      <c r="X4" s="55" t="s">
        <v>391</v>
      </c>
      <c r="Y4" s="55" t="s">
        <v>90</v>
      </c>
      <c r="Z4" s="55" t="s">
        <v>113</v>
      </c>
      <c r="AA4" s="55" t="s">
        <v>95</v>
      </c>
      <c r="AB4" s="55" t="s">
        <v>435</v>
      </c>
      <c r="AC4" s="55" t="s">
        <v>77</v>
      </c>
      <c r="AD4" s="55" t="s">
        <v>33</v>
      </c>
      <c r="AE4" s="55" t="s">
        <v>76</v>
      </c>
      <c r="AF4" s="55" t="s">
        <v>28</v>
      </c>
      <c r="AG4" s="55" t="s">
        <v>111</v>
      </c>
      <c r="AH4" s="55" t="s">
        <v>147</v>
      </c>
      <c r="AI4" s="55" t="s">
        <v>436</v>
      </c>
    </row>
    <row r="5" spans="1:35" x14ac:dyDescent="0.2">
      <c r="A5" s="8" t="s">
        <v>305</v>
      </c>
      <c r="B5" s="9">
        <v>1079065.5</v>
      </c>
      <c r="C5" s="9">
        <v>165394</v>
      </c>
      <c r="D5" s="9">
        <v>662181</v>
      </c>
      <c r="E5" s="9">
        <v>335628</v>
      </c>
      <c r="F5" s="9">
        <v>5112608.5</v>
      </c>
      <c r="G5" s="9">
        <v>2383341</v>
      </c>
      <c r="H5" s="9">
        <v>1519277</v>
      </c>
      <c r="I5" s="9">
        <v>4574549</v>
      </c>
      <c r="J5" s="9">
        <v>1645557</v>
      </c>
      <c r="K5" s="9">
        <v>126038</v>
      </c>
      <c r="L5" s="9">
        <v>180275.20000000001</v>
      </c>
      <c r="M5" s="9">
        <v>940000</v>
      </c>
      <c r="N5" s="9">
        <v>258976.4</v>
      </c>
      <c r="O5" s="9">
        <v>190258</v>
      </c>
      <c r="P5" s="9">
        <v>120925.75</v>
      </c>
      <c r="Q5" s="9">
        <v>132719</v>
      </c>
      <c r="R5" s="9">
        <v>30561</v>
      </c>
      <c r="S5" s="9">
        <v>308049.33333333331</v>
      </c>
      <c r="T5" s="9">
        <v>3269857</v>
      </c>
      <c r="U5" s="9">
        <v>4363660</v>
      </c>
      <c r="V5" s="9">
        <v>259219</v>
      </c>
      <c r="W5" s="9">
        <v>945275</v>
      </c>
      <c r="X5" s="9">
        <v>37947</v>
      </c>
      <c r="Y5" s="9">
        <v>488410</v>
      </c>
      <c r="Z5" s="9">
        <v>2495007</v>
      </c>
      <c r="AA5" s="9">
        <v>4800000</v>
      </c>
      <c r="AB5" s="9">
        <v>149724</v>
      </c>
      <c r="AC5" s="9">
        <v>84851.199999999997</v>
      </c>
      <c r="AD5" s="9">
        <v>179722.71428571001</v>
      </c>
      <c r="AE5" s="9">
        <v>113499</v>
      </c>
      <c r="AF5" s="9">
        <v>268411</v>
      </c>
      <c r="AG5" s="9">
        <v>6877</v>
      </c>
      <c r="AH5" s="9">
        <v>0</v>
      </c>
      <c r="AI5" s="9">
        <v>128518</v>
      </c>
    </row>
    <row r="6" spans="1:35" x14ac:dyDescent="0.2">
      <c r="A6" s="8" t="s">
        <v>291</v>
      </c>
      <c r="B6" s="9">
        <v>1164271.5</v>
      </c>
      <c r="C6" s="9">
        <v>26630.5</v>
      </c>
      <c r="D6" s="9">
        <v>28860</v>
      </c>
      <c r="E6" s="9">
        <v>245836.83333333334</v>
      </c>
      <c r="F6" s="9">
        <v>503164</v>
      </c>
      <c r="G6" s="9">
        <v>353434</v>
      </c>
      <c r="H6" s="9">
        <v>0</v>
      </c>
      <c r="I6" s="9">
        <v>49532</v>
      </c>
      <c r="J6" s="9">
        <v>223303</v>
      </c>
      <c r="K6" s="9">
        <v>27090</v>
      </c>
      <c r="L6" s="9">
        <v>38336.199999999997</v>
      </c>
      <c r="M6" s="9">
        <v>134833</v>
      </c>
      <c r="N6" s="9">
        <v>26296.799999999999</v>
      </c>
      <c r="O6" s="9">
        <v>76893</v>
      </c>
      <c r="P6" s="9">
        <v>104807.125</v>
      </c>
      <c r="Q6" s="9">
        <v>117916.66666666667</v>
      </c>
      <c r="R6" s="9">
        <v>73280</v>
      </c>
      <c r="S6" s="9">
        <v>473837.33333333331</v>
      </c>
      <c r="T6" s="9">
        <v>351208</v>
      </c>
      <c r="U6" s="9">
        <v>17115</v>
      </c>
      <c r="V6" s="9">
        <v>26618</v>
      </c>
      <c r="W6" s="9">
        <v>108828</v>
      </c>
      <c r="X6" s="9">
        <v>5359</v>
      </c>
      <c r="Y6" s="9">
        <v>89000</v>
      </c>
      <c r="Z6" s="9">
        <v>293350</v>
      </c>
      <c r="AA6" s="9">
        <v>1048000</v>
      </c>
      <c r="AB6" s="9">
        <v>41389</v>
      </c>
      <c r="AC6" s="9">
        <v>67428.800000000003</v>
      </c>
      <c r="AD6" s="9">
        <v>539422.14285714284</v>
      </c>
      <c r="AE6" s="9">
        <v>101786.33333333333</v>
      </c>
      <c r="AF6" s="9">
        <v>94192.5</v>
      </c>
      <c r="AG6" s="9">
        <v>12164.5</v>
      </c>
      <c r="AH6" s="9">
        <v>0</v>
      </c>
      <c r="AI6" s="9">
        <v>31739.666666666668</v>
      </c>
    </row>
    <row r="7" spans="1:35" x14ac:dyDescent="0.2">
      <c r="A7" s="8" t="s">
        <v>292</v>
      </c>
      <c r="B7" s="9">
        <v>56500</v>
      </c>
      <c r="C7" s="9">
        <v>10215</v>
      </c>
      <c r="D7" s="9">
        <v>112497</v>
      </c>
      <c r="E7" s="9">
        <v>37461.166666666664</v>
      </c>
      <c r="F7" s="9">
        <v>632045.5</v>
      </c>
      <c r="G7" s="9">
        <v>64966</v>
      </c>
      <c r="H7" s="9">
        <v>98627</v>
      </c>
      <c r="I7" s="9">
        <v>577472</v>
      </c>
      <c r="J7" s="9">
        <v>89242</v>
      </c>
      <c r="K7" s="9">
        <v>62799</v>
      </c>
      <c r="L7" s="9">
        <v>47709.4</v>
      </c>
      <c r="M7" s="9">
        <v>219275</v>
      </c>
      <c r="N7" s="9">
        <v>71565.8</v>
      </c>
      <c r="O7" s="9">
        <v>81406</v>
      </c>
      <c r="P7" s="9">
        <v>26373.375</v>
      </c>
      <c r="Q7" s="9">
        <v>33821.666666666664</v>
      </c>
      <c r="R7" s="9">
        <v>15425</v>
      </c>
      <c r="S7" s="9">
        <v>126332</v>
      </c>
      <c r="T7" s="9">
        <v>821915</v>
      </c>
      <c r="U7" s="9">
        <v>1898741</v>
      </c>
      <c r="V7" s="9">
        <v>48132</v>
      </c>
      <c r="W7" s="9">
        <v>649455</v>
      </c>
      <c r="X7" s="9">
        <v>0</v>
      </c>
      <c r="Y7" s="9">
        <v>18740</v>
      </c>
      <c r="Z7" s="9">
        <v>278539</v>
      </c>
      <c r="AA7" s="9">
        <v>42000</v>
      </c>
      <c r="AB7" s="9">
        <v>525</v>
      </c>
      <c r="AC7" s="9">
        <v>50875</v>
      </c>
      <c r="AD7" s="9">
        <v>138836.71428571001</v>
      </c>
      <c r="AE7" s="9">
        <v>78664</v>
      </c>
      <c r="AF7" s="9">
        <v>68696.5</v>
      </c>
      <c r="AG7" s="9">
        <v>13710</v>
      </c>
      <c r="AH7" s="9">
        <v>95236</v>
      </c>
      <c r="AI7" s="9">
        <v>41585</v>
      </c>
    </row>
    <row r="8" spans="1:35" x14ac:dyDescent="0.2">
      <c r="A8" s="8" t="s">
        <v>293</v>
      </c>
      <c r="B8" s="9">
        <v>1723190</v>
      </c>
      <c r="C8" s="9">
        <v>47855</v>
      </c>
      <c r="D8" s="9">
        <v>677322</v>
      </c>
      <c r="E8" s="9">
        <v>654232.16666666663</v>
      </c>
      <c r="F8" s="9">
        <v>10819124.5</v>
      </c>
      <c r="G8" s="9">
        <v>1206142</v>
      </c>
      <c r="H8" s="9">
        <v>1259168</v>
      </c>
      <c r="I8" s="9">
        <v>1577137</v>
      </c>
      <c r="J8" s="9">
        <v>533799</v>
      </c>
      <c r="K8" s="9">
        <v>304379</v>
      </c>
      <c r="L8" s="9">
        <v>136419.20000000001</v>
      </c>
      <c r="M8" s="9">
        <v>340285</v>
      </c>
      <c r="N8" s="9">
        <v>161324.20000000001</v>
      </c>
      <c r="O8" s="9">
        <v>297036</v>
      </c>
      <c r="P8" s="9">
        <v>188157.625</v>
      </c>
      <c r="Q8" s="9">
        <v>174184.33333333334</v>
      </c>
      <c r="R8" s="9">
        <v>35830</v>
      </c>
      <c r="S8" s="9">
        <v>1204081.3333333333</v>
      </c>
      <c r="T8" s="9">
        <v>288806</v>
      </c>
      <c r="U8" s="9">
        <v>2683188</v>
      </c>
      <c r="V8" s="9">
        <v>303310</v>
      </c>
      <c r="W8" s="9">
        <v>1022108</v>
      </c>
      <c r="X8" s="9">
        <v>5417</v>
      </c>
      <c r="Y8" s="9">
        <v>403089</v>
      </c>
      <c r="Z8" s="9">
        <v>1880389</v>
      </c>
      <c r="AA8" s="9">
        <v>6012000</v>
      </c>
      <c r="AB8" s="9">
        <v>1397</v>
      </c>
      <c r="AC8" s="9">
        <v>102535.2</v>
      </c>
      <c r="AD8" s="9">
        <v>370397.14285713999</v>
      </c>
      <c r="AE8" s="9">
        <v>133518</v>
      </c>
      <c r="AF8" s="9">
        <v>126632.5</v>
      </c>
      <c r="AG8" s="9">
        <v>20707.5</v>
      </c>
      <c r="AH8" s="9">
        <v>52109</v>
      </c>
      <c r="AI8" s="9">
        <v>117611.33333333333</v>
      </c>
    </row>
    <row r="9" spans="1:35" x14ac:dyDescent="0.2">
      <c r="A9" s="8" t="s">
        <v>294</v>
      </c>
      <c r="B9" s="9">
        <v>0</v>
      </c>
      <c r="C9" s="9">
        <v>117425.5</v>
      </c>
      <c r="D9" s="9">
        <v>12</v>
      </c>
      <c r="E9" s="9">
        <v>338.16666666666669</v>
      </c>
      <c r="F9" s="9">
        <v>39807</v>
      </c>
      <c r="G9" s="9">
        <v>0</v>
      </c>
      <c r="H9" s="9">
        <v>0</v>
      </c>
      <c r="I9" s="9">
        <v>182475</v>
      </c>
      <c r="J9" s="9">
        <v>14135</v>
      </c>
      <c r="K9" s="9">
        <v>0</v>
      </c>
      <c r="L9" s="9">
        <v>3420</v>
      </c>
      <c r="M9" s="9">
        <v>0</v>
      </c>
      <c r="N9" s="9">
        <v>400</v>
      </c>
      <c r="O9" s="9">
        <v>74</v>
      </c>
      <c r="P9" s="9">
        <v>3152.25</v>
      </c>
      <c r="Q9" s="9">
        <v>0</v>
      </c>
      <c r="R9" s="9">
        <v>0</v>
      </c>
      <c r="S9" s="9">
        <v>348.33333333333331</v>
      </c>
      <c r="T9" s="9">
        <v>52674</v>
      </c>
      <c r="U9" s="9">
        <v>123895</v>
      </c>
      <c r="V9" s="9">
        <v>0</v>
      </c>
      <c r="W9" s="9">
        <v>0</v>
      </c>
      <c r="X9" s="9">
        <v>0</v>
      </c>
      <c r="Y9" s="9">
        <v>0</v>
      </c>
      <c r="Z9" s="9">
        <v>0</v>
      </c>
      <c r="AA9" s="9">
        <v>0</v>
      </c>
      <c r="AB9" s="9">
        <v>0</v>
      </c>
      <c r="AC9" s="9">
        <v>10268.200000000001</v>
      </c>
      <c r="AD9" s="9">
        <v>12534.714285714286</v>
      </c>
      <c r="AE9" s="9">
        <v>16666.666666666668</v>
      </c>
      <c r="AF9" s="9">
        <v>2477.1666666666665</v>
      </c>
      <c r="AG9" s="9">
        <v>0</v>
      </c>
      <c r="AH9" s="9">
        <v>0</v>
      </c>
      <c r="AI9" s="9">
        <v>8837</v>
      </c>
    </row>
    <row r="10" spans="1:35" x14ac:dyDescent="0.2">
      <c r="A10" s="8" t="s">
        <v>295</v>
      </c>
      <c r="B10" s="9">
        <v>617056</v>
      </c>
      <c r="C10" s="9">
        <v>207566.5</v>
      </c>
      <c r="D10" s="9">
        <v>961367</v>
      </c>
      <c r="E10" s="9">
        <v>866367.66666666663</v>
      </c>
      <c r="F10" s="9">
        <v>1257367</v>
      </c>
      <c r="G10" s="9">
        <v>1190734</v>
      </c>
      <c r="H10" s="9">
        <v>85401</v>
      </c>
      <c r="I10" s="9">
        <v>758723</v>
      </c>
      <c r="J10" s="9">
        <v>685682.5</v>
      </c>
      <c r="K10" s="9">
        <v>360741</v>
      </c>
      <c r="L10" s="9">
        <v>210575.8</v>
      </c>
      <c r="M10" s="9">
        <v>162893</v>
      </c>
      <c r="N10" s="9">
        <v>316554.59999999998</v>
      </c>
      <c r="O10" s="9">
        <v>628874</v>
      </c>
      <c r="P10" s="9">
        <v>182321.125</v>
      </c>
      <c r="Q10" s="9">
        <v>264245</v>
      </c>
      <c r="R10" s="9">
        <v>433500</v>
      </c>
      <c r="S10" s="9">
        <v>545844</v>
      </c>
      <c r="T10" s="9">
        <v>1814555</v>
      </c>
      <c r="U10" s="9">
        <v>2109920</v>
      </c>
      <c r="V10" s="9">
        <v>1443593</v>
      </c>
      <c r="W10" s="9">
        <v>842842</v>
      </c>
      <c r="X10" s="9">
        <v>14853</v>
      </c>
      <c r="Y10" s="9">
        <v>284946</v>
      </c>
      <c r="Z10" s="9">
        <v>1203774</v>
      </c>
      <c r="AA10" s="9">
        <v>2738000</v>
      </c>
      <c r="AB10" s="9">
        <v>719597</v>
      </c>
      <c r="AC10" s="9">
        <v>139121.20000000001</v>
      </c>
      <c r="AD10" s="9">
        <v>805227.57142856997</v>
      </c>
      <c r="AE10" s="9">
        <v>166510.66666666666</v>
      </c>
      <c r="AF10" s="9">
        <v>482811.5</v>
      </c>
      <c r="AG10" s="9">
        <v>25184</v>
      </c>
      <c r="AH10" s="9">
        <v>42943</v>
      </c>
      <c r="AI10" s="9">
        <v>310199</v>
      </c>
    </row>
    <row r="11" spans="1:35" x14ac:dyDescent="0.2">
      <c r="A11" s="8" t="s">
        <v>296</v>
      </c>
      <c r="B11" s="9">
        <v>97467</v>
      </c>
      <c r="C11" s="9">
        <v>45509.5</v>
      </c>
      <c r="D11" s="9">
        <v>584155</v>
      </c>
      <c r="E11" s="9">
        <v>503211.33333333331</v>
      </c>
      <c r="F11" s="9">
        <v>0</v>
      </c>
      <c r="G11" s="9">
        <v>484475</v>
      </c>
      <c r="H11" s="9">
        <v>0</v>
      </c>
      <c r="I11" s="9">
        <v>5301204</v>
      </c>
      <c r="J11" s="9">
        <v>0</v>
      </c>
      <c r="K11" s="9">
        <v>0</v>
      </c>
      <c r="L11" s="9">
        <v>20571.400000000001</v>
      </c>
      <c r="M11" s="9">
        <v>0</v>
      </c>
      <c r="N11" s="9">
        <v>0</v>
      </c>
      <c r="O11" s="9">
        <v>0</v>
      </c>
      <c r="P11" s="9">
        <v>49455</v>
      </c>
      <c r="Q11" s="9">
        <v>90836.333333333328</v>
      </c>
      <c r="R11" s="9">
        <v>0</v>
      </c>
      <c r="S11" s="9">
        <v>104187.33333333333</v>
      </c>
      <c r="T11" s="9">
        <v>0</v>
      </c>
      <c r="U11" s="9">
        <v>17437241</v>
      </c>
      <c r="V11" s="9">
        <v>0</v>
      </c>
      <c r="W11" s="9">
        <v>0</v>
      </c>
      <c r="X11" s="9">
        <v>0</v>
      </c>
      <c r="Y11" s="9">
        <v>0</v>
      </c>
      <c r="Z11" s="9">
        <v>0</v>
      </c>
      <c r="AA11" s="9">
        <v>2467000</v>
      </c>
      <c r="AB11" s="9">
        <v>324</v>
      </c>
      <c r="AC11" s="9">
        <v>6000</v>
      </c>
      <c r="AD11" s="9">
        <v>25947.142857142859</v>
      </c>
      <c r="AE11" s="9">
        <v>1000</v>
      </c>
      <c r="AF11" s="9">
        <v>68855.5</v>
      </c>
      <c r="AG11" s="9">
        <v>364695</v>
      </c>
      <c r="AH11" s="9">
        <v>0</v>
      </c>
      <c r="AI11" s="9">
        <v>0</v>
      </c>
    </row>
    <row r="12" spans="1:35" x14ac:dyDescent="0.2">
      <c r="A12" s="8" t="s">
        <v>297</v>
      </c>
      <c r="B12" s="9">
        <v>5126072</v>
      </c>
      <c r="C12" s="9">
        <v>133232.5</v>
      </c>
      <c r="D12" s="9">
        <v>10857</v>
      </c>
      <c r="E12" s="9">
        <v>78872</v>
      </c>
      <c r="F12" s="9">
        <v>7501961.5</v>
      </c>
      <c r="G12" s="9">
        <v>0</v>
      </c>
      <c r="H12" s="9">
        <v>0</v>
      </c>
      <c r="I12" s="9">
        <v>2006055</v>
      </c>
      <c r="J12" s="9">
        <v>0</v>
      </c>
      <c r="K12" s="9">
        <v>0</v>
      </c>
      <c r="L12" s="9">
        <v>0</v>
      </c>
      <c r="M12" s="9">
        <v>0</v>
      </c>
      <c r="N12" s="9">
        <v>9790</v>
      </c>
      <c r="O12" s="9">
        <v>0</v>
      </c>
      <c r="P12" s="9">
        <v>0</v>
      </c>
      <c r="Q12" s="9">
        <v>770185</v>
      </c>
      <c r="R12" s="9">
        <v>0</v>
      </c>
      <c r="S12" s="9">
        <v>247144.33333333334</v>
      </c>
      <c r="T12" s="9">
        <v>1620588</v>
      </c>
      <c r="U12" s="9">
        <v>0</v>
      </c>
      <c r="V12" s="9">
        <v>0</v>
      </c>
      <c r="W12" s="9">
        <v>475005</v>
      </c>
      <c r="X12" s="9">
        <v>43768</v>
      </c>
      <c r="Y12" s="9">
        <v>704664</v>
      </c>
      <c r="Z12" s="9">
        <v>1118687</v>
      </c>
      <c r="AA12" s="9">
        <v>0</v>
      </c>
      <c r="AB12" s="9">
        <v>0</v>
      </c>
      <c r="AC12" s="9">
        <v>30000</v>
      </c>
      <c r="AD12" s="9">
        <v>282571.42857142858</v>
      </c>
      <c r="AE12" s="9">
        <v>61420</v>
      </c>
      <c r="AF12" s="9">
        <v>13933.166666666666</v>
      </c>
      <c r="AG12" s="9">
        <v>7918.5</v>
      </c>
      <c r="AH12" s="9">
        <v>0</v>
      </c>
      <c r="AI12" s="9">
        <v>275533.66666666669</v>
      </c>
    </row>
    <row r="13" spans="1:35" s="2" customFormat="1" x14ac:dyDescent="0.2">
      <c r="A13" s="10" t="s">
        <v>304</v>
      </c>
      <c r="B13" s="7">
        <f>SUM(B5:B12)</f>
        <v>9863622</v>
      </c>
      <c r="C13" s="7">
        <f t="shared" ref="C13:AI13" si="0">SUM(C5:C12)</f>
        <v>753828.5</v>
      </c>
      <c r="D13" s="7">
        <f t="shared" si="0"/>
        <v>3037251</v>
      </c>
      <c r="E13" s="7">
        <f t="shared" si="0"/>
        <v>2721947.3333333335</v>
      </c>
      <c r="F13" s="7">
        <f t="shared" si="0"/>
        <v>25866078</v>
      </c>
      <c r="G13" s="7">
        <f t="shared" si="0"/>
        <v>5683092</v>
      </c>
      <c r="H13" s="7">
        <f t="shared" si="0"/>
        <v>2962473</v>
      </c>
      <c r="I13" s="7">
        <f t="shared" si="0"/>
        <v>15027147</v>
      </c>
      <c r="J13" s="7">
        <f t="shared" si="0"/>
        <v>3191718.5</v>
      </c>
      <c r="K13" s="7">
        <f t="shared" si="0"/>
        <v>881047</v>
      </c>
      <c r="L13" s="7">
        <f t="shared" si="0"/>
        <v>637307.20000000007</v>
      </c>
      <c r="M13" s="7">
        <f t="shared" si="0"/>
        <v>1797286</v>
      </c>
      <c r="N13" s="7">
        <f t="shared" si="0"/>
        <v>844907.8</v>
      </c>
      <c r="O13" s="7">
        <f t="shared" si="0"/>
        <v>1274541</v>
      </c>
      <c r="P13" s="7">
        <f t="shared" si="0"/>
        <v>675192.25</v>
      </c>
      <c r="Q13" s="7">
        <f t="shared" si="0"/>
        <v>1583908</v>
      </c>
      <c r="R13" s="7">
        <f t="shared" si="0"/>
        <v>588596</v>
      </c>
      <c r="S13" s="7">
        <f t="shared" si="0"/>
        <v>3009824.0000000005</v>
      </c>
      <c r="T13" s="7">
        <f t="shared" si="0"/>
        <v>8219603</v>
      </c>
      <c r="U13" s="7">
        <f t="shared" si="0"/>
        <v>28633760</v>
      </c>
      <c r="V13" s="7">
        <f t="shared" si="0"/>
        <v>2080872</v>
      </c>
      <c r="W13" s="7">
        <f t="shared" si="0"/>
        <v>4043513</v>
      </c>
      <c r="X13" s="7">
        <f t="shared" si="0"/>
        <v>107344</v>
      </c>
      <c r="Y13" s="7">
        <f t="shared" si="0"/>
        <v>1988849</v>
      </c>
      <c r="Z13" s="7">
        <f t="shared" si="0"/>
        <v>7269746</v>
      </c>
      <c r="AA13" s="7">
        <f t="shared" si="0"/>
        <v>17107000</v>
      </c>
      <c r="AB13" s="7">
        <f t="shared" si="0"/>
        <v>912956</v>
      </c>
      <c r="AC13" s="7">
        <f t="shared" si="0"/>
        <v>491079.60000000003</v>
      </c>
      <c r="AD13" s="7">
        <f t="shared" si="0"/>
        <v>2354659.5714285588</v>
      </c>
      <c r="AE13" s="7">
        <f t="shared" si="0"/>
        <v>673064.66666666663</v>
      </c>
      <c r="AF13" s="7">
        <f t="shared" si="0"/>
        <v>1126009.8333333333</v>
      </c>
      <c r="AG13" s="7">
        <f t="shared" si="0"/>
        <v>451256.5</v>
      </c>
      <c r="AH13" s="7">
        <f t="shared" si="0"/>
        <v>190288</v>
      </c>
      <c r="AI13" s="7">
        <f t="shared" si="0"/>
        <v>914023.66666666674</v>
      </c>
    </row>
    <row r="14" spans="1:35" x14ac:dyDescent="0.2">
      <c r="A14" s="8" t="s">
        <v>298</v>
      </c>
      <c r="B14" s="9">
        <v>335303.5</v>
      </c>
      <c r="C14" s="9">
        <v>216571.5</v>
      </c>
      <c r="D14" s="9">
        <v>879992</v>
      </c>
      <c r="E14" s="9">
        <v>500879.5</v>
      </c>
      <c r="F14" s="9">
        <v>2590415.5</v>
      </c>
      <c r="G14" s="9">
        <v>920657</v>
      </c>
      <c r="H14" s="9">
        <v>280050</v>
      </c>
      <c r="I14" s="9">
        <v>5035387</v>
      </c>
      <c r="J14" s="9">
        <v>314290</v>
      </c>
      <c r="K14" s="9">
        <v>317710</v>
      </c>
      <c r="L14" s="9">
        <v>257355.8</v>
      </c>
      <c r="M14" s="9">
        <v>264604</v>
      </c>
      <c r="N14" s="9">
        <v>299726</v>
      </c>
      <c r="O14" s="9">
        <v>551168</v>
      </c>
      <c r="P14" s="9">
        <v>137963.75</v>
      </c>
      <c r="Q14" s="9">
        <v>48342</v>
      </c>
      <c r="R14" s="9">
        <v>44555</v>
      </c>
      <c r="S14" s="9">
        <v>54554</v>
      </c>
      <c r="T14" s="9">
        <v>3059477</v>
      </c>
      <c r="U14" s="9">
        <v>3308258</v>
      </c>
      <c r="V14" s="9">
        <v>112447</v>
      </c>
      <c r="W14" s="9">
        <v>222012</v>
      </c>
      <c r="X14" s="9">
        <v>40893</v>
      </c>
      <c r="Y14" s="9">
        <v>233347</v>
      </c>
      <c r="Z14" s="9">
        <v>965149</v>
      </c>
      <c r="AA14" s="9">
        <v>1145000</v>
      </c>
      <c r="AB14" s="9">
        <v>181201</v>
      </c>
      <c r="AC14" s="9">
        <v>51829.599999999999</v>
      </c>
      <c r="AD14" s="9">
        <v>2074342.142857143</v>
      </c>
      <c r="AE14" s="9">
        <v>50352.666666666664</v>
      </c>
      <c r="AF14" s="9">
        <v>135811.16666666666</v>
      </c>
      <c r="AG14" s="9">
        <v>845083.5</v>
      </c>
      <c r="AH14" s="9">
        <v>11068846</v>
      </c>
      <c r="AI14" s="9">
        <v>64807.666666666664</v>
      </c>
    </row>
    <row r="15" spans="1:35" x14ac:dyDescent="0.2">
      <c r="A15" s="8" t="s">
        <v>299</v>
      </c>
      <c r="B15" s="9">
        <v>36379</v>
      </c>
      <c r="C15" s="9">
        <v>0</v>
      </c>
      <c r="D15" s="9">
        <v>106668</v>
      </c>
      <c r="E15" s="9">
        <v>251622.83333333334</v>
      </c>
      <c r="F15" s="9">
        <v>526446.5</v>
      </c>
      <c r="G15" s="9">
        <v>111597</v>
      </c>
      <c r="H15" s="9">
        <v>0</v>
      </c>
      <c r="I15" s="9">
        <v>0</v>
      </c>
      <c r="J15" s="9">
        <v>7937321</v>
      </c>
      <c r="K15" s="9">
        <v>34510</v>
      </c>
      <c r="L15" s="9">
        <v>23123</v>
      </c>
      <c r="M15" s="9">
        <v>0</v>
      </c>
      <c r="N15" s="9">
        <v>3248.4</v>
      </c>
      <c r="O15" s="9">
        <v>99457</v>
      </c>
      <c r="P15" s="9">
        <v>16587</v>
      </c>
      <c r="Q15" s="9">
        <v>0</v>
      </c>
      <c r="R15" s="9">
        <v>0</v>
      </c>
      <c r="S15" s="9">
        <v>0</v>
      </c>
      <c r="T15" s="9">
        <v>721313</v>
      </c>
      <c r="U15" s="9">
        <v>0</v>
      </c>
      <c r="V15" s="9">
        <v>39092</v>
      </c>
      <c r="W15" s="9">
        <v>0</v>
      </c>
      <c r="X15" s="9">
        <v>0</v>
      </c>
      <c r="Y15" s="9">
        <v>131582</v>
      </c>
      <c r="Z15" s="9">
        <v>0</v>
      </c>
      <c r="AA15" s="9">
        <v>0</v>
      </c>
      <c r="AB15" s="9">
        <v>18712</v>
      </c>
      <c r="AC15" s="9">
        <v>13209.6</v>
      </c>
      <c r="AD15" s="9">
        <v>213802.42857142858</v>
      </c>
      <c r="AE15" s="9">
        <v>23844.666666666668</v>
      </c>
      <c r="AF15" s="9">
        <v>3118.6666666666665</v>
      </c>
      <c r="AG15" s="9">
        <v>30005.5</v>
      </c>
      <c r="AH15" s="9">
        <v>630931</v>
      </c>
      <c r="AI15" s="9">
        <v>295101</v>
      </c>
    </row>
    <row r="16" spans="1:35" x14ac:dyDescent="0.2">
      <c r="A16" s="8" t="s">
        <v>306</v>
      </c>
      <c r="B16" s="9">
        <v>158877.5</v>
      </c>
      <c r="C16" s="9">
        <v>258351.5</v>
      </c>
      <c r="D16" s="9">
        <v>251907</v>
      </c>
      <c r="E16" s="9">
        <v>98008.166666666672</v>
      </c>
      <c r="F16" s="9">
        <v>245425.5</v>
      </c>
      <c r="G16" s="9">
        <v>263548</v>
      </c>
      <c r="H16" s="9">
        <v>40770</v>
      </c>
      <c r="I16" s="9">
        <v>0</v>
      </c>
      <c r="J16" s="9">
        <v>45755</v>
      </c>
      <c r="K16" s="9">
        <v>75226</v>
      </c>
      <c r="L16" s="9">
        <v>38750.6</v>
      </c>
      <c r="M16" s="9">
        <v>0</v>
      </c>
      <c r="N16" s="9">
        <v>40696.400000000001</v>
      </c>
      <c r="O16" s="9">
        <v>27206</v>
      </c>
      <c r="P16" s="9">
        <v>9647.125</v>
      </c>
      <c r="Q16" s="9">
        <v>100</v>
      </c>
      <c r="R16" s="9">
        <v>0</v>
      </c>
      <c r="S16" s="9">
        <v>89941</v>
      </c>
      <c r="T16" s="9">
        <v>264965</v>
      </c>
      <c r="U16" s="9">
        <v>0</v>
      </c>
      <c r="V16" s="9">
        <v>5486</v>
      </c>
      <c r="W16" s="9">
        <v>128299</v>
      </c>
      <c r="X16" s="9">
        <v>84802</v>
      </c>
      <c r="Y16" s="9">
        <v>46187</v>
      </c>
      <c r="Z16" s="9">
        <v>540926</v>
      </c>
      <c r="AA16" s="9">
        <v>0</v>
      </c>
      <c r="AB16" s="9">
        <v>13186</v>
      </c>
      <c r="AC16" s="9">
        <v>6158.2</v>
      </c>
      <c r="AD16" s="9">
        <v>171514.28571428571</v>
      </c>
      <c r="AE16" s="9">
        <v>10387.333333333334</v>
      </c>
      <c r="AF16" s="9">
        <v>2252</v>
      </c>
      <c r="AG16" s="9">
        <v>139774.5</v>
      </c>
      <c r="AH16" s="9">
        <v>41752</v>
      </c>
      <c r="AI16" s="9">
        <v>3184</v>
      </c>
    </row>
    <row r="17" spans="1:35" s="2" customFormat="1" x14ac:dyDescent="0.2">
      <c r="A17" s="10" t="s">
        <v>303</v>
      </c>
      <c r="B17" s="7">
        <f>SUM(B14:B16)</f>
        <v>530560</v>
      </c>
      <c r="C17" s="7">
        <f t="shared" ref="C17:AI17" si="1">SUM(C14:C16)</f>
        <v>474923</v>
      </c>
      <c r="D17" s="7">
        <f t="shared" si="1"/>
        <v>1238567</v>
      </c>
      <c r="E17" s="7">
        <f t="shared" si="1"/>
        <v>850510.5</v>
      </c>
      <c r="F17" s="7">
        <f t="shared" si="1"/>
        <v>3362287.5</v>
      </c>
      <c r="G17" s="7">
        <f t="shared" si="1"/>
        <v>1295802</v>
      </c>
      <c r="H17" s="7">
        <f t="shared" si="1"/>
        <v>320820</v>
      </c>
      <c r="I17" s="7">
        <f t="shared" si="1"/>
        <v>5035387</v>
      </c>
      <c r="J17" s="7">
        <f t="shared" si="1"/>
        <v>8297366</v>
      </c>
      <c r="K17" s="7">
        <f t="shared" si="1"/>
        <v>427446</v>
      </c>
      <c r="L17" s="7">
        <f t="shared" si="1"/>
        <v>319229.39999999997</v>
      </c>
      <c r="M17" s="7">
        <f t="shared" si="1"/>
        <v>264604</v>
      </c>
      <c r="N17" s="7">
        <f t="shared" si="1"/>
        <v>343670.80000000005</v>
      </c>
      <c r="O17" s="7">
        <f t="shared" si="1"/>
        <v>677831</v>
      </c>
      <c r="P17" s="7">
        <f t="shared" si="1"/>
        <v>164197.875</v>
      </c>
      <c r="Q17" s="7">
        <f t="shared" si="1"/>
        <v>48442</v>
      </c>
      <c r="R17" s="7">
        <f t="shared" si="1"/>
        <v>44555</v>
      </c>
      <c r="S17" s="7">
        <f t="shared" si="1"/>
        <v>144495</v>
      </c>
      <c r="T17" s="7">
        <f t="shared" si="1"/>
        <v>4045755</v>
      </c>
      <c r="U17" s="7">
        <f t="shared" si="1"/>
        <v>3308258</v>
      </c>
      <c r="V17" s="7">
        <f t="shared" si="1"/>
        <v>157025</v>
      </c>
      <c r="W17" s="7">
        <f t="shared" si="1"/>
        <v>350311</v>
      </c>
      <c r="X17" s="7">
        <f t="shared" si="1"/>
        <v>125695</v>
      </c>
      <c r="Y17" s="7">
        <f t="shared" si="1"/>
        <v>411116</v>
      </c>
      <c r="Z17" s="7">
        <f t="shared" si="1"/>
        <v>1506075</v>
      </c>
      <c r="AA17" s="7">
        <f t="shared" si="1"/>
        <v>1145000</v>
      </c>
      <c r="AB17" s="7">
        <f t="shared" si="1"/>
        <v>213099</v>
      </c>
      <c r="AC17" s="7">
        <f t="shared" si="1"/>
        <v>71197.399999999994</v>
      </c>
      <c r="AD17" s="7">
        <f t="shared" si="1"/>
        <v>2459658.8571428573</v>
      </c>
      <c r="AE17" s="7">
        <f t="shared" si="1"/>
        <v>84584.666666666657</v>
      </c>
      <c r="AF17" s="7">
        <f t="shared" si="1"/>
        <v>141181.83333333331</v>
      </c>
      <c r="AG17" s="7">
        <f t="shared" si="1"/>
        <v>1014863.5</v>
      </c>
      <c r="AH17" s="7">
        <f t="shared" si="1"/>
        <v>11741529</v>
      </c>
      <c r="AI17" s="7">
        <f t="shared" si="1"/>
        <v>363092.66666666669</v>
      </c>
    </row>
    <row r="18" spans="1:35" s="2" customFormat="1" x14ac:dyDescent="0.2">
      <c r="A18" s="10" t="s">
        <v>3</v>
      </c>
      <c r="B18" s="7">
        <f>+B17+B13</f>
        <v>10394182</v>
      </c>
      <c r="C18" s="7">
        <f t="shared" ref="C18:AI18" si="2">+C17+C13</f>
        <v>1228751.5</v>
      </c>
      <c r="D18" s="7">
        <f t="shared" si="2"/>
        <v>4275818</v>
      </c>
      <c r="E18" s="7">
        <f t="shared" si="2"/>
        <v>3572457.8333333335</v>
      </c>
      <c r="F18" s="7">
        <f t="shared" si="2"/>
        <v>29228365.5</v>
      </c>
      <c r="G18" s="7">
        <f t="shared" si="2"/>
        <v>6978894</v>
      </c>
      <c r="H18" s="7">
        <f t="shared" si="2"/>
        <v>3283293</v>
      </c>
      <c r="I18" s="7">
        <f t="shared" si="2"/>
        <v>20062534</v>
      </c>
      <c r="J18" s="7">
        <f t="shared" si="2"/>
        <v>11489084.5</v>
      </c>
      <c r="K18" s="7">
        <f t="shared" si="2"/>
        <v>1308493</v>
      </c>
      <c r="L18" s="7">
        <f t="shared" si="2"/>
        <v>956536.60000000009</v>
      </c>
      <c r="M18" s="7">
        <f>+M17+M13</f>
        <v>2061890</v>
      </c>
      <c r="N18" s="7">
        <f t="shared" si="2"/>
        <v>1188578.6000000001</v>
      </c>
      <c r="O18" s="7">
        <f t="shared" si="2"/>
        <v>1952372</v>
      </c>
      <c r="P18" s="7">
        <f t="shared" si="2"/>
        <v>839390.125</v>
      </c>
      <c r="Q18" s="7">
        <f t="shared" si="2"/>
        <v>1632350</v>
      </c>
      <c r="R18" s="7">
        <f t="shared" si="2"/>
        <v>633151</v>
      </c>
      <c r="S18" s="7">
        <f t="shared" si="2"/>
        <v>3154319.0000000005</v>
      </c>
      <c r="T18" s="7">
        <f t="shared" si="2"/>
        <v>12265358</v>
      </c>
      <c r="U18" s="7">
        <f t="shared" si="2"/>
        <v>31942018</v>
      </c>
      <c r="V18" s="7">
        <f t="shared" si="2"/>
        <v>2237897</v>
      </c>
      <c r="W18" s="7">
        <f t="shared" si="2"/>
        <v>4393824</v>
      </c>
      <c r="X18" s="7">
        <f t="shared" si="2"/>
        <v>233039</v>
      </c>
      <c r="Y18" s="7">
        <f t="shared" si="2"/>
        <v>2399965</v>
      </c>
      <c r="Z18" s="7">
        <f t="shared" si="2"/>
        <v>8775821</v>
      </c>
      <c r="AA18" s="7">
        <f t="shared" si="2"/>
        <v>18252000</v>
      </c>
      <c r="AB18" s="7">
        <f t="shared" si="2"/>
        <v>1126055</v>
      </c>
      <c r="AC18" s="7">
        <f t="shared" si="2"/>
        <v>562277</v>
      </c>
      <c r="AD18" s="7">
        <f t="shared" si="2"/>
        <v>4814318.4285714161</v>
      </c>
      <c r="AE18" s="7">
        <f t="shared" si="2"/>
        <v>757649.33333333326</v>
      </c>
      <c r="AF18" s="7">
        <f>+AF17+AF13</f>
        <v>1267191.6666666665</v>
      </c>
      <c r="AG18" s="7">
        <f t="shared" si="2"/>
        <v>1466120</v>
      </c>
      <c r="AH18" s="7">
        <f t="shared" si="2"/>
        <v>11931817</v>
      </c>
      <c r="AI18" s="7">
        <f t="shared" si="2"/>
        <v>1277116.3333333335</v>
      </c>
    </row>
    <row r="19" spans="1:35" x14ac:dyDescent="0.2">
      <c r="A19" s="8" t="s">
        <v>300</v>
      </c>
      <c r="B19" s="9">
        <v>132</v>
      </c>
      <c r="C19" s="9">
        <v>1250</v>
      </c>
      <c r="D19" s="9">
        <v>2369</v>
      </c>
      <c r="E19" s="9">
        <v>3367</v>
      </c>
      <c r="F19" s="9">
        <v>154</v>
      </c>
      <c r="G19" s="9">
        <v>399</v>
      </c>
      <c r="H19" s="9">
        <v>45</v>
      </c>
      <c r="I19" s="9">
        <v>222</v>
      </c>
      <c r="J19" s="9">
        <v>118</v>
      </c>
      <c r="K19" s="9">
        <v>214</v>
      </c>
      <c r="L19" s="9">
        <v>2014</v>
      </c>
      <c r="M19" s="9">
        <v>70</v>
      </c>
      <c r="N19" s="9">
        <v>1792</v>
      </c>
      <c r="O19" s="9">
        <v>509</v>
      </c>
      <c r="P19" s="9">
        <v>3348</v>
      </c>
      <c r="Q19" s="9">
        <v>948</v>
      </c>
      <c r="R19" s="9">
        <v>283</v>
      </c>
      <c r="S19" s="9">
        <v>554</v>
      </c>
      <c r="T19" s="9">
        <v>62</v>
      </c>
      <c r="U19" s="9">
        <v>169</v>
      </c>
      <c r="V19" s="9">
        <v>357</v>
      </c>
      <c r="W19" s="9">
        <v>687</v>
      </c>
      <c r="X19" s="9">
        <v>24</v>
      </c>
      <c r="Y19" s="9">
        <v>120</v>
      </c>
      <c r="Z19" s="9">
        <v>1518</v>
      </c>
      <c r="AA19" s="9">
        <v>60</v>
      </c>
      <c r="AB19" s="9">
        <v>196</v>
      </c>
      <c r="AC19" s="9">
        <v>682</v>
      </c>
      <c r="AD19" s="9">
        <v>920</v>
      </c>
      <c r="AE19" s="9">
        <v>667</v>
      </c>
      <c r="AF19" s="9">
        <v>1321</v>
      </c>
      <c r="AG19" s="9">
        <v>625</v>
      </c>
      <c r="AH19" s="9">
        <v>8</v>
      </c>
      <c r="AI19" s="9">
        <v>835</v>
      </c>
    </row>
    <row r="20" spans="1:35" x14ac:dyDescent="0.2">
      <c r="A20" s="8" t="s">
        <v>301</v>
      </c>
      <c r="B20" s="9">
        <v>2</v>
      </c>
      <c r="C20" s="9">
        <v>9</v>
      </c>
      <c r="D20" s="9">
        <v>5</v>
      </c>
      <c r="E20" s="9">
        <v>20</v>
      </c>
      <c r="F20" s="9">
        <v>2</v>
      </c>
      <c r="G20" s="9">
        <v>3</v>
      </c>
      <c r="H20" s="9">
        <v>1</v>
      </c>
      <c r="I20" s="9">
        <v>2</v>
      </c>
      <c r="J20" s="9">
        <v>2</v>
      </c>
      <c r="K20" s="9">
        <v>1</v>
      </c>
      <c r="L20" s="9">
        <v>14</v>
      </c>
      <c r="M20" s="9">
        <v>1</v>
      </c>
      <c r="N20" s="9">
        <v>13</v>
      </c>
      <c r="O20" s="9">
        <v>2</v>
      </c>
      <c r="P20" s="9">
        <v>18</v>
      </c>
      <c r="Q20" s="9">
        <v>5</v>
      </c>
      <c r="R20" s="9">
        <v>3</v>
      </c>
      <c r="S20" s="9">
        <v>4</v>
      </c>
      <c r="T20" s="9">
        <v>1</v>
      </c>
      <c r="U20" s="9">
        <v>1</v>
      </c>
      <c r="V20" s="9">
        <v>1</v>
      </c>
      <c r="W20" s="9">
        <v>2</v>
      </c>
      <c r="X20" s="9">
        <v>1</v>
      </c>
      <c r="Y20" s="9">
        <v>1</v>
      </c>
      <c r="Z20" s="9">
        <v>7</v>
      </c>
      <c r="AA20" s="9">
        <v>3</v>
      </c>
      <c r="AB20" s="9">
        <v>1</v>
      </c>
      <c r="AC20" s="9">
        <v>7</v>
      </c>
      <c r="AD20" s="9">
        <v>7</v>
      </c>
      <c r="AE20" s="9">
        <v>4</v>
      </c>
      <c r="AF20" s="9">
        <v>8</v>
      </c>
      <c r="AG20" s="9">
        <v>4</v>
      </c>
      <c r="AH20" s="9">
        <v>1</v>
      </c>
      <c r="AI20" s="9">
        <v>5</v>
      </c>
    </row>
    <row r="22" spans="1:35" x14ac:dyDescent="0.2">
      <c r="A22" s="116" t="s">
        <v>322</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row>
    <row r="23" spans="1:35" x14ac:dyDescent="0.2">
      <c r="A23" s="15" t="s">
        <v>309</v>
      </c>
      <c r="B23" s="16">
        <f>+B5/$B$18</f>
        <v>0.10381437423358568</v>
      </c>
      <c r="C23" s="16">
        <f>+C5/$C$18</f>
        <v>0.13460329448224478</v>
      </c>
      <c r="D23" s="16">
        <f>+D5/$D$18</f>
        <v>0.15486650741448771</v>
      </c>
      <c r="E23" s="16">
        <f>+E5/$E$18</f>
        <v>9.3948764592369574E-2</v>
      </c>
      <c r="F23" s="16">
        <f>+F5/$F$18</f>
        <v>0.17491941176115372</v>
      </c>
      <c r="G23" s="16">
        <f>+G5/$G$18</f>
        <v>0.3415069780397868</v>
      </c>
      <c r="H23" s="16">
        <f>+H5/$H$18</f>
        <v>0.46272964368394781</v>
      </c>
      <c r="I23" s="16">
        <f>+I5/$I$18</f>
        <v>0.22801451700966588</v>
      </c>
      <c r="J23" s="16">
        <f>+J5/$J$18</f>
        <v>0.14322786119294362</v>
      </c>
      <c r="K23" s="16">
        <f>+K5/$K$18</f>
        <v>9.6323021980247503E-2</v>
      </c>
      <c r="L23" s="16">
        <f>+L5/$L$18</f>
        <v>0.18846659918710898</v>
      </c>
      <c r="M23" s="16">
        <f>+M5/$M$18</f>
        <v>0.45589240939138365</v>
      </c>
      <c r="N23" s="16">
        <f>+N5/$N$18</f>
        <v>0.21788748341927069</v>
      </c>
      <c r="O23" s="16">
        <f>+O5/$O$18</f>
        <v>9.7449666354567671E-2</v>
      </c>
      <c r="P23" s="16">
        <f>+P5/$P$18</f>
        <v>0.144063822528291</v>
      </c>
      <c r="Q23" s="16">
        <f>+Q5/$Q$18</f>
        <v>8.1305479829693383E-2</v>
      </c>
      <c r="R23" s="16">
        <f>+R5/$R$18</f>
        <v>4.8268106660180589E-2</v>
      </c>
      <c r="S23" s="16">
        <f>+S5/$S$18</f>
        <v>9.7659537077046832E-2</v>
      </c>
      <c r="T23" s="16">
        <f>+T5/$T$18</f>
        <v>0.26659287075028709</v>
      </c>
      <c r="U23" s="16">
        <f>+U5/$U$18</f>
        <v>0.13661190723767044</v>
      </c>
      <c r="V23" s="16">
        <f>+V5/$V$18</f>
        <v>0.11583151503398056</v>
      </c>
      <c r="W23" s="16">
        <f>+W5/$W$18</f>
        <v>0.2151372016721653</v>
      </c>
      <c r="X23" s="16">
        <f>+X5/$X$18</f>
        <v>0.16283540523260054</v>
      </c>
      <c r="Y23" s="16">
        <f>+Y5/$Y$18</f>
        <v>0.20350713447904448</v>
      </c>
      <c r="Z23" s="16">
        <f>+Z5/$Z$18</f>
        <v>0.28430468214882687</v>
      </c>
      <c r="AA23" s="16">
        <f>+AA5/$AA$18</f>
        <v>0.26298487836949375</v>
      </c>
      <c r="AB23" s="16">
        <f>+AB5/$AB$18</f>
        <v>0.13296330996265723</v>
      </c>
      <c r="AC23" s="16">
        <f>+AC5/$AC$18</f>
        <v>0.1509064037831887</v>
      </c>
      <c r="AD23" s="16">
        <f>+AD5/$AD$18</f>
        <v>3.733087392373427E-2</v>
      </c>
      <c r="AE23" s="16">
        <f>+AE5/$AE$18</f>
        <v>0.14980413102279508</v>
      </c>
      <c r="AF23" s="16">
        <f>+AF5/$AF$18</f>
        <v>0.2118156290484865</v>
      </c>
      <c r="AG23" s="16">
        <f>+AG5/$AG$18</f>
        <v>4.6906119553651818E-3</v>
      </c>
      <c r="AH23" s="16">
        <f>+AH5/$AH$18</f>
        <v>0</v>
      </c>
      <c r="AI23" s="16">
        <f>+AI5/$AI$18</f>
        <v>0.10063139640894107</v>
      </c>
    </row>
    <row r="24" spans="1:35" x14ac:dyDescent="0.2">
      <c r="A24" s="15" t="s">
        <v>310</v>
      </c>
      <c r="B24" s="16">
        <f t="shared" ref="B24:B36" si="3">+B6/$B$18</f>
        <v>0.11201184470312334</v>
      </c>
      <c r="C24" s="16">
        <f t="shared" ref="C24:C36" si="4">+C6/$C$18</f>
        <v>2.1672811793108697E-2</v>
      </c>
      <c r="D24" s="16">
        <f t="shared" ref="D24:D36" si="5">+D6/$D$18</f>
        <v>6.7495856933106136E-3</v>
      </c>
      <c r="E24" s="16">
        <f t="shared" ref="E24:E36" si="6">+E6/$E$18</f>
        <v>6.8814481458540189E-2</v>
      </c>
      <c r="F24" s="16">
        <f t="shared" ref="F24:F36" si="7">+F6/$F$18</f>
        <v>1.7214920895935834E-2</v>
      </c>
      <c r="G24" s="16">
        <f t="shared" ref="G24:G35" si="8">+G6/$G$18</f>
        <v>5.0643268116695853E-2</v>
      </c>
      <c r="H24" s="16">
        <f t="shared" ref="H24:H36" si="9">+H6/$H$18</f>
        <v>0</v>
      </c>
      <c r="I24" s="16">
        <f t="shared" ref="I24:I36" si="10">+I6/$I$18</f>
        <v>2.4688805511806234E-3</v>
      </c>
      <c r="J24" s="16">
        <f t="shared" ref="J24:J34" si="11">+J6/$J$18</f>
        <v>1.9436100413396735E-2</v>
      </c>
      <c r="K24" s="16">
        <f t="shared" ref="K24:K36" si="12">+K6/$K$18</f>
        <v>2.07032059017511E-2</v>
      </c>
      <c r="L24" s="16">
        <f t="shared" ref="L24:L36" si="13">+L6/$L$18</f>
        <v>4.0078131877023832E-2</v>
      </c>
      <c r="M24" s="16">
        <f t="shared" ref="M24:M36" si="14">+M6/$M$18</f>
        <v>6.5392916207945143E-2</v>
      </c>
      <c r="N24" s="16">
        <f t="shared" ref="N24:N36" si="15">+N6/$N$18</f>
        <v>2.2124578046416113E-2</v>
      </c>
      <c r="O24" s="16">
        <f t="shared" ref="O24:O36" si="16">+O6/$O$18</f>
        <v>3.9384400104078524E-2</v>
      </c>
      <c r="P24" s="16">
        <f t="shared" ref="P24:P36" si="17">+P6/$P$18</f>
        <v>0.12486104122323335</v>
      </c>
      <c r="Q24" s="16">
        <f t="shared" ref="Q24:Q36" si="18">+Q6/$Q$18</f>
        <v>7.2237367394655971E-2</v>
      </c>
      <c r="R24" s="16">
        <f t="shared" ref="R24:R36" si="19">+R6/$R$18</f>
        <v>0.11573858368698778</v>
      </c>
      <c r="S24" s="16">
        <f t="shared" ref="S24:S36" si="20">+S6/$S$18</f>
        <v>0.15021858389507631</v>
      </c>
      <c r="T24" s="16">
        <f t="shared" ref="T24:T36" si="21">+T6/$T$18</f>
        <v>2.8634141783713121E-2</v>
      </c>
      <c r="U24" s="16">
        <f t="shared" ref="U24:U36" si="22">+U6/$U$18</f>
        <v>5.3581461258959907E-4</v>
      </c>
      <c r="V24" s="16">
        <f t="shared" ref="V24:V36" si="23">+V6/$V$18</f>
        <v>1.1894202458826299E-2</v>
      </c>
      <c r="W24" s="16">
        <f t="shared" ref="W24:W36" si="24">+W6/$W$18</f>
        <v>2.4768402193624507E-2</v>
      </c>
      <c r="X24" s="16">
        <f t="shared" ref="X24:X36" si="25">+X6/$X$18</f>
        <v>2.2996150858869115E-2</v>
      </c>
      <c r="Y24" s="16">
        <f t="shared" ref="Y24:Y36" si="26">+Y6/$Y$18</f>
        <v>3.7083874139831205E-2</v>
      </c>
      <c r="Z24" s="16">
        <f t="shared" ref="Z24:Z36" si="27">+Z6/$Z$18</f>
        <v>3.3427071951444773E-2</v>
      </c>
      <c r="AA24" s="16">
        <f t="shared" ref="AA24:AA36" si="28">+AA6/$AA$18</f>
        <v>5.7418365110672803E-2</v>
      </c>
      <c r="AB24" s="16">
        <f t="shared" ref="AB24:AB36" si="29">+AB6/$AB$18</f>
        <v>3.6755753493390643E-2</v>
      </c>
      <c r="AC24" s="16">
        <f t="shared" ref="AC24:AC36" si="30">+AC6/$AC$18</f>
        <v>0.11992096422226056</v>
      </c>
      <c r="AD24" s="16">
        <f t="shared" ref="AD24:AD36" si="31">+AD6/$AD$18</f>
        <v>0.11204538105660973</v>
      </c>
      <c r="AE24" s="16">
        <f t="shared" ref="AE24:AE36" si="32">+AE6/$AE$18</f>
        <v>0.13434491242210558</v>
      </c>
      <c r="AF24" s="16">
        <f t="shared" ref="AF24:AF36" si="33">+AF6/$AF$18</f>
        <v>7.433169146998285E-2</v>
      </c>
      <c r="AG24" s="16">
        <f t="shared" ref="AG24:AG36" si="34">+AG6/$AG$18</f>
        <v>8.297069816931766E-3</v>
      </c>
      <c r="AH24" s="16">
        <f t="shared" ref="AH24:AH36" si="35">+AH6/$AH$18</f>
        <v>0</v>
      </c>
      <c r="AI24" s="16">
        <f t="shared" ref="AI24:AI36" si="36">+AI6/$AI$18</f>
        <v>2.485260413499266E-2</v>
      </c>
    </row>
    <row r="25" spans="1:35" x14ac:dyDescent="0.2">
      <c r="A25" s="15" t="s">
        <v>311</v>
      </c>
      <c r="B25" s="16">
        <f t="shared" si="3"/>
        <v>5.4357331822744688E-3</v>
      </c>
      <c r="C25" s="16">
        <f t="shared" si="4"/>
        <v>8.3133164028690917E-3</v>
      </c>
      <c r="D25" s="16">
        <f t="shared" si="5"/>
        <v>2.6310053421357036E-2</v>
      </c>
      <c r="E25" s="16">
        <f t="shared" si="6"/>
        <v>1.0486104641216432E-2</v>
      </c>
      <c r="F25" s="16">
        <f t="shared" si="7"/>
        <v>2.1624387446502951E-2</v>
      </c>
      <c r="G25" s="16">
        <f t="shared" si="8"/>
        <v>9.3089248812204348E-3</v>
      </c>
      <c r="H25" s="16">
        <f t="shared" si="9"/>
        <v>3.003904921065528E-2</v>
      </c>
      <c r="I25" s="16">
        <f t="shared" si="10"/>
        <v>2.8783602310655274E-2</v>
      </c>
      <c r="J25" s="16">
        <f t="shared" si="11"/>
        <v>7.7675466657069151E-3</v>
      </c>
      <c r="K25" s="16">
        <f t="shared" si="12"/>
        <v>4.7993378642453573E-2</v>
      </c>
      <c r="L25" s="16">
        <f t="shared" si="13"/>
        <v>4.9877234180061687E-2</v>
      </c>
      <c r="M25" s="16">
        <f t="shared" si="14"/>
        <v>0.10634660432903792</v>
      </c>
      <c r="N25" s="16">
        <f t="shared" si="15"/>
        <v>6.0211247283099324E-2</v>
      </c>
      <c r="O25" s="16">
        <f>+O7/$O$18</f>
        <v>4.1695947288733909E-2</v>
      </c>
      <c r="P25" s="16">
        <f t="shared" si="17"/>
        <v>3.1419687001917017E-2</v>
      </c>
      <c r="Q25" s="16">
        <f t="shared" si="18"/>
        <v>2.0719616912222662E-2</v>
      </c>
      <c r="R25" s="16">
        <f t="shared" si="19"/>
        <v>2.4362276929200143E-2</v>
      </c>
      <c r="S25" s="16">
        <f t="shared" si="20"/>
        <v>4.005048316292676E-2</v>
      </c>
      <c r="T25" s="16">
        <f t="shared" si="21"/>
        <v>6.7011089280883604E-2</v>
      </c>
      <c r="U25" s="16">
        <f t="shared" si="22"/>
        <v>5.944336391019503E-2</v>
      </c>
      <c r="V25" s="16">
        <f t="shared" si="23"/>
        <v>2.1507692266444792E-2</v>
      </c>
      <c r="W25" s="16">
        <f t="shared" si="24"/>
        <v>0.14781088181957219</v>
      </c>
      <c r="X25" s="16">
        <f t="shared" si="25"/>
        <v>0</v>
      </c>
      <c r="Y25" s="16">
        <f t="shared" si="26"/>
        <v>7.808447206521762E-3</v>
      </c>
      <c r="Z25" s="16">
        <f t="shared" si="27"/>
        <v>3.1739366607409156E-2</v>
      </c>
      <c r="AA25" s="16">
        <f t="shared" si="28"/>
        <v>2.3011176857330702E-3</v>
      </c>
      <c r="AB25" s="16">
        <f t="shared" si="29"/>
        <v>4.6622944705187579E-4</v>
      </c>
      <c r="AC25" s="16">
        <f t="shared" si="30"/>
        <v>9.0480314862603314E-2</v>
      </c>
      <c r="AD25" s="16">
        <f t="shared" si="31"/>
        <v>2.8838290683424514E-2</v>
      </c>
      <c r="AE25" s="16">
        <f t="shared" si="32"/>
        <v>0.10382639638038355</v>
      </c>
      <c r="AF25" s="16">
        <f t="shared" si="33"/>
        <v>5.4211609661784926E-2</v>
      </c>
      <c r="AG25" s="16">
        <f t="shared" si="34"/>
        <v>9.3512127247428588E-3</v>
      </c>
      <c r="AH25" s="16">
        <f t="shared" si="35"/>
        <v>7.9816846000906657E-3</v>
      </c>
      <c r="AI25" s="16">
        <f t="shared" si="36"/>
        <v>3.2561638211502E-2</v>
      </c>
    </row>
    <row r="26" spans="1:35" x14ac:dyDescent="0.2">
      <c r="A26" s="15" t="s">
        <v>312</v>
      </c>
      <c r="B26" s="16">
        <f t="shared" si="3"/>
        <v>0.16578408959935473</v>
      </c>
      <c r="C26" s="16">
        <f t="shared" si="4"/>
        <v>3.8946035874625584E-2</v>
      </c>
      <c r="D26" s="16">
        <f t="shared" si="5"/>
        <v>0.15840758423300524</v>
      </c>
      <c r="E26" s="16">
        <f t="shared" si="6"/>
        <v>0.18313222917909877</v>
      </c>
      <c r="F26" s="16">
        <f t="shared" si="7"/>
        <v>0.3701583826163663</v>
      </c>
      <c r="G26" s="16">
        <f t="shared" si="8"/>
        <v>0.17282709839123506</v>
      </c>
      <c r="H26" s="16">
        <f t="shared" si="9"/>
        <v>0.38350765527170433</v>
      </c>
      <c r="I26" s="16">
        <f t="shared" si="10"/>
        <v>7.8611056808676305E-2</v>
      </c>
      <c r="J26" s="16">
        <f t="shared" si="11"/>
        <v>4.6461404300751727E-2</v>
      </c>
      <c r="K26" s="16">
        <f t="shared" si="12"/>
        <v>0.23261798114319296</v>
      </c>
      <c r="L26" s="16">
        <f t="shared" si="13"/>
        <v>0.14261785696438589</v>
      </c>
      <c r="M26" s="16">
        <f t="shared" si="14"/>
        <v>0.1650354771593053</v>
      </c>
      <c r="N26" s="16">
        <f t="shared" si="15"/>
        <v>0.13572867625245819</v>
      </c>
      <c r="O26" s="16">
        <f t="shared" si="16"/>
        <v>0.15214108786645167</v>
      </c>
      <c r="P26" s="16">
        <f t="shared" si="17"/>
        <v>0.22415992206246171</v>
      </c>
      <c r="Q26" s="16">
        <f t="shared" si="18"/>
        <v>0.10670771178566689</v>
      </c>
      <c r="R26" s="16">
        <f t="shared" si="19"/>
        <v>5.6589976166822764E-2</v>
      </c>
      <c r="S26" s="16">
        <f t="shared" si="20"/>
        <v>0.38172465541162232</v>
      </c>
      <c r="T26" s="16">
        <f t="shared" si="21"/>
        <v>2.3546479442344854E-2</v>
      </c>
      <c r="U26" s="16">
        <f t="shared" si="22"/>
        <v>8.4001831067780378E-2</v>
      </c>
      <c r="V26" s="16">
        <f t="shared" si="23"/>
        <v>0.13553349416885585</v>
      </c>
      <c r="W26" s="16">
        <f t="shared" si="24"/>
        <v>0.23262379194068766</v>
      </c>
      <c r="X26" s="16">
        <f t="shared" si="25"/>
        <v>2.3245036238569512E-2</v>
      </c>
      <c r="Y26" s="16">
        <f t="shared" si="26"/>
        <v>0.16795619936124068</v>
      </c>
      <c r="Z26" s="16">
        <f t="shared" si="27"/>
        <v>0.21426929742527792</v>
      </c>
      <c r="AA26" s="16">
        <f t="shared" si="28"/>
        <v>0.32938856015779094</v>
      </c>
      <c r="AB26" s="16">
        <f t="shared" si="29"/>
        <v>1.2406143572028009E-3</v>
      </c>
      <c r="AC26" s="16">
        <f t="shared" si="30"/>
        <v>0.18235709445700252</v>
      </c>
      <c r="AD26" s="16">
        <f t="shared" si="31"/>
        <v>7.6936569184737194E-2</v>
      </c>
      <c r="AE26" s="16">
        <f t="shared" si="32"/>
        <v>0.1762266448682504</v>
      </c>
      <c r="AF26" s="16">
        <f t="shared" si="33"/>
        <v>9.9931607294345123E-2</v>
      </c>
      <c r="AG26" s="16">
        <f t="shared" si="34"/>
        <v>1.4124014405369274E-2</v>
      </c>
      <c r="AH26" s="16">
        <f t="shared" si="35"/>
        <v>4.3672309087542998E-3</v>
      </c>
      <c r="AI26" s="16">
        <f t="shared" si="36"/>
        <v>9.2091323447694259E-2</v>
      </c>
    </row>
    <row r="27" spans="1:35" x14ac:dyDescent="0.2">
      <c r="A27" s="15" t="s">
        <v>313</v>
      </c>
      <c r="B27" s="16">
        <f t="shared" si="3"/>
        <v>0</v>
      </c>
      <c r="C27" s="16">
        <f t="shared" si="4"/>
        <v>9.5564888425365091E-2</v>
      </c>
      <c r="D27" s="16">
        <f t="shared" si="5"/>
        <v>2.8064805377590908E-6</v>
      </c>
      <c r="E27" s="16">
        <f t="shared" si="6"/>
        <v>9.4659386462550739E-5</v>
      </c>
      <c r="F27" s="16">
        <f t="shared" si="7"/>
        <v>1.3619304165332132E-3</v>
      </c>
      <c r="G27" s="16">
        <f t="shared" si="8"/>
        <v>0</v>
      </c>
      <c r="H27" s="16">
        <f t="shared" si="9"/>
        <v>0</v>
      </c>
      <c r="I27" s="16">
        <f t="shared" si="10"/>
        <v>9.0953116889421846E-3</v>
      </c>
      <c r="J27" s="16">
        <f t="shared" si="11"/>
        <v>1.2302982017409656E-3</v>
      </c>
      <c r="K27" s="16">
        <f t="shared" si="12"/>
        <v>0</v>
      </c>
      <c r="L27" s="16">
        <f t="shared" si="13"/>
        <v>3.5753989967555865E-3</v>
      </c>
      <c r="M27" s="16">
        <f t="shared" si="14"/>
        <v>0</v>
      </c>
      <c r="N27" s="16">
        <f t="shared" si="15"/>
        <v>3.3653643099413027E-4</v>
      </c>
      <c r="O27" s="16">
        <f t="shared" si="16"/>
        <v>3.7902612821736842E-5</v>
      </c>
      <c r="P27" s="16">
        <f t="shared" si="17"/>
        <v>3.7554051520441701E-3</v>
      </c>
      <c r="Q27" s="16">
        <f t="shared" si="18"/>
        <v>0</v>
      </c>
      <c r="R27" s="16">
        <f t="shared" si="19"/>
        <v>0</v>
      </c>
      <c r="S27" s="16">
        <f t="shared" si="20"/>
        <v>1.1043059796213803E-4</v>
      </c>
      <c r="T27" s="16">
        <f t="shared" si="21"/>
        <v>4.2945342484092186E-3</v>
      </c>
      <c r="U27" s="16">
        <f t="shared" si="22"/>
        <v>3.8787467967740796E-3</v>
      </c>
      <c r="V27" s="16">
        <f t="shared" si="23"/>
        <v>0</v>
      </c>
      <c r="W27" s="16">
        <f t="shared" si="24"/>
        <v>0</v>
      </c>
      <c r="X27" s="16">
        <f t="shared" si="25"/>
        <v>0</v>
      </c>
      <c r="Y27" s="16">
        <f t="shared" si="26"/>
        <v>0</v>
      </c>
      <c r="Z27" s="16">
        <f t="shared" si="27"/>
        <v>0</v>
      </c>
      <c r="AA27" s="16">
        <f t="shared" si="28"/>
        <v>0</v>
      </c>
      <c r="AB27" s="16">
        <f t="shared" si="29"/>
        <v>0</v>
      </c>
      <c r="AC27" s="16">
        <f t="shared" si="30"/>
        <v>1.8261817573900409E-2</v>
      </c>
      <c r="AD27" s="16">
        <f t="shared" si="31"/>
        <v>2.6036321592948293E-3</v>
      </c>
      <c r="AE27" s="16">
        <f t="shared" si="32"/>
        <v>2.1997863567490328E-2</v>
      </c>
      <c r="AF27" s="16">
        <f t="shared" si="33"/>
        <v>1.9548476618243757E-3</v>
      </c>
      <c r="AG27" s="16">
        <f t="shared" si="34"/>
        <v>0</v>
      </c>
      <c r="AH27" s="16">
        <f t="shared" si="35"/>
        <v>0</v>
      </c>
      <c r="AI27" s="16">
        <f t="shared" si="36"/>
        <v>6.9194949350737814E-3</v>
      </c>
    </row>
    <row r="28" spans="1:35" x14ac:dyDescent="0.2">
      <c r="A28" s="15" t="s">
        <v>314</v>
      </c>
      <c r="B28" s="16">
        <f t="shared" si="3"/>
        <v>5.9365518133124857E-2</v>
      </c>
      <c r="C28" s="16">
        <f t="shared" si="4"/>
        <v>0.16892471748762869</v>
      </c>
      <c r="D28" s="16">
        <f t="shared" si="5"/>
        <v>0.22483814792865364</v>
      </c>
      <c r="E28" s="16">
        <f t="shared" si="6"/>
        <v>0.24251305602067519</v>
      </c>
      <c r="F28" s="16">
        <f t="shared" si="7"/>
        <v>4.301872439634026E-2</v>
      </c>
      <c r="G28" s="16">
        <f t="shared" si="8"/>
        <v>0.17061929870263109</v>
      </c>
      <c r="H28" s="16">
        <f t="shared" si="9"/>
        <v>2.6010776376034671E-2</v>
      </c>
      <c r="I28" s="16">
        <f t="shared" si="10"/>
        <v>3.7817904757195674E-2</v>
      </c>
      <c r="J28" s="16">
        <f t="shared" si="11"/>
        <v>5.9681213067934176E-2</v>
      </c>
      <c r="K28" s="16">
        <f t="shared" si="12"/>
        <v>0.27569196014040581</v>
      </c>
      <c r="L28" s="16">
        <f t="shared" si="13"/>
        <v>0.22014400703538156</v>
      </c>
      <c r="M28" s="16">
        <f t="shared" si="14"/>
        <v>7.9001789620202822E-2</v>
      </c>
      <c r="N28" s="16">
        <f t="shared" si="15"/>
        <v>0.26633038824693628</v>
      </c>
      <c r="O28" s="16">
        <f t="shared" si="16"/>
        <v>0.32210767210347208</v>
      </c>
      <c r="P28" s="16">
        <f t="shared" si="17"/>
        <v>0.21720665941834852</v>
      </c>
      <c r="Q28" s="16">
        <f t="shared" si="18"/>
        <v>0.16188011149569639</v>
      </c>
      <c r="R28" s="16">
        <f t="shared" si="19"/>
        <v>0.68467079732954694</v>
      </c>
      <c r="S28" s="16">
        <f t="shared" si="20"/>
        <v>0.17304654348529744</v>
      </c>
      <c r="T28" s="16">
        <f t="shared" si="21"/>
        <v>0.14794146245058645</v>
      </c>
      <c r="U28" s="16">
        <f t="shared" si="22"/>
        <v>6.6054686964361481E-2</v>
      </c>
      <c r="V28" s="16">
        <f t="shared" si="23"/>
        <v>0.64506677474432472</v>
      </c>
      <c r="W28" s="16">
        <f t="shared" si="24"/>
        <v>0.19182425149482546</v>
      </c>
      <c r="X28" s="16">
        <f t="shared" si="25"/>
        <v>6.3736112839481801E-2</v>
      </c>
      <c r="Y28" s="16">
        <f t="shared" si="26"/>
        <v>0.11872923146795891</v>
      </c>
      <c r="Z28" s="16">
        <f t="shared" si="27"/>
        <v>0.13716938848228558</v>
      </c>
      <c r="AA28" s="16">
        <f t="shared" si="28"/>
        <v>0.15001095770326539</v>
      </c>
      <c r="AB28" s="16">
        <f t="shared" si="29"/>
        <v>0.6390424979241689</v>
      </c>
      <c r="AC28" s="16">
        <f t="shared" si="30"/>
        <v>0.24742466791279033</v>
      </c>
      <c r="AD28" s="16">
        <f t="shared" si="31"/>
        <v>0.16725681597000436</v>
      </c>
      <c r="AE28" s="16">
        <f t="shared" si="32"/>
        <v>0.21977273567191155</v>
      </c>
      <c r="AF28" s="16">
        <f t="shared" si="33"/>
        <v>0.38100905545727765</v>
      </c>
      <c r="AG28" s="16">
        <f t="shared" si="34"/>
        <v>1.7177311543393445E-2</v>
      </c>
      <c r="AH28" s="16">
        <f t="shared" si="35"/>
        <v>3.5990327374280043E-3</v>
      </c>
      <c r="AI28" s="16">
        <f t="shared" si="36"/>
        <v>0.24289016740578837</v>
      </c>
    </row>
    <row r="29" spans="1:35" x14ac:dyDescent="0.2">
      <c r="A29" s="15" t="s">
        <v>315</v>
      </c>
      <c r="B29" s="16">
        <f t="shared" si="3"/>
        <v>9.377072673924701E-3</v>
      </c>
      <c r="C29" s="16">
        <f t="shared" si="4"/>
        <v>3.7037187747074977E-2</v>
      </c>
      <c r="D29" s="16">
        <f t="shared" si="5"/>
        <v>0.13661830321122181</v>
      </c>
      <c r="E29" s="16">
        <f t="shared" si="6"/>
        <v>0.14085857882997171</v>
      </c>
      <c r="F29" s="16">
        <f t="shared" si="7"/>
        <v>0</v>
      </c>
      <c r="G29" s="16">
        <f t="shared" si="8"/>
        <v>6.9420025579984446E-2</v>
      </c>
      <c r="H29" s="16">
        <f t="shared" si="9"/>
        <v>0</v>
      </c>
      <c r="I29" s="16">
        <f t="shared" si="10"/>
        <v>0.26423401949125669</v>
      </c>
      <c r="J29" s="16">
        <f t="shared" si="11"/>
        <v>0</v>
      </c>
      <c r="K29" s="16">
        <f t="shared" si="12"/>
        <v>0</v>
      </c>
      <c r="L29" s="16">
        <f t="shared" si="13"/>
        <v>2.1506129509315169E-2</v>
      </c>
      <c r="M29" s="16">
        <f t="shared" si="14"/>
        <v>0</v>
      </c>
      <c r="N29" s="16">
        <f t="shared" si="15"/>
        <v>0</v>
      </c>
      <c r="O29" s="16">
        <f t="shared" si="16"/>
        <v>0</v>
      </c>
      <c r="P29" s="16">
        <f t="shared" si="17"/>
        <v>5.8917776760835733E-2</v>
      </c>
      <c r="Q29" s="16">
        <f t="shared" si="18"/>
        <v>5.5647583749400147E-2</v>
      </c>
      <c r="R29" s="16">
        <f t="shared" si="19"/>
        <v>0</v>
      </c>
      <c r="S29" s="16">
        <f t="shared" si="20"/>
        <v>3.3030056038508886E-2</v>
      </c>
      <c r="T29" s="16">
        <f t="shared" si="21"/>
        <v>0</v>
      </c>
      <c r="U29" s="16">
        <f t="shared" si="22"/>
        <v>0.5459029232279563</v>
      </c>
      <c r="V29" s="16">
        <f t="shared" si="23"/>
        <v>0</v>
      </c>
      <c r="W29" s="16">
        <f t="shared" si="24"/>
        <v>0</v>
      </c>
      <c r="X29" s="16">
        <f t="shared" si="25"/>
        <v>0</v>
      </c>
      <c r="Y29" s="16">
        <f t="shared" si="26"/>
        <v>0</v>
      </c>
      <c r="Z29" s="16">
        <f t="shared" si="27"/>
        <v>0</v>
      </c>
      <c r="AA29" s="16">
        <f t="shared" si="28"/>
        <v>0.13516326977865439</v>
      </c>
      <c r="AB29" s="16">
        <f t="shared" si="29"/>
        <v>2.8773017303772904E-4</v>
      </c>
      <c r="AC29" s="16">
        <f t="shared" si="30"/>
        <v>1.0670897084533068E-2</v>
      </c>
      <c r="AD29" s="16">
        <f t="shared" si="31"/>
        <v>5.3895776197841411E-3</v>
      </c>
      <c r="AE29" s="16">
        <f t="shared" si="32"/>
        <v>1.3198718140494197E-3</v>
      </c>
      <c r="AF29" s="16">
        <f t="shared" si="33"/>
        <v>5.4337083971774863E-2</v>
      </c>
      <c r="AG29" s="16">
        <f t="shared" si="34"/>
        <v>0.24874839712983932</v>
      </c>
      <c r="AH29" s="16">
        <f t="shared" si="35"/>
        <v>0</v>
      </c>
      <c r="AI29" s="16">
        <f t="shared" si="36"/>
        <v>0</v>
      </c>
    </row>
    <row r="30" spans="1:35" x14ac:dyDescent="0.2">
      <c r="A30" s="15" t="s">
        <v>316</v>
      </c>
      <c r="B30" s="16">
        <f t="shared" si="3"/>
        <v>0.49316742770138139</v>
      </c>
      <c r="C30" s="16">
        <f t="shared" si="4"/>
        <v>0.10842916570193403</v>
      </c>
      <c r="D30" s="16">
        <f t="shared" si="5"/>
        <v>2.5391632665375374E-3</v>
      </c>
      <c r="E30" s="16">
        <f t="shared" si="6"/>
        <v>2.2077797325995963E-2</v>
      </c>
      <c r="F30" s="16">
        <f t="shared" si="7"/>
        <v>0.25666715779915916</v>
      </c>
      <c r="G30" s="16">
        <f t="shared" si="8"/>
        <v>0</v>
      </c>
      <c r="H30" s="16">
        <f t="shared" si="9"/>
        <v>0</v>
      </c>
      <c r="I30" s="16">
        <f t="shared" si="10"/>
        <v>9.9990110920185851E-2</v>
      </c>
      <c r="J30" s="16">
        <f t="shared" si="11"/>
        <v>0</v>
      </c>
      <c r="K30" s="16">
        <f t="shared" si="12"/>
        <v>0</v>
      </c>
      <c r="L30" s="16">
        <f t="shared" si="13"/>
        <v>0</v>
      </c>
      <c r="M30" s="16">
        <f t="shared" si="14"/>
        <v>0</v>
      </c>
      <c r="N30" s="16">
        <f t="shared" si="15"/>
        <v>8.2367291485813381E-3</v>
      </c>
      <c r="O30" s="16">
        <f t="shared" si="16"/>
        <v>0</v>
      </c>
      <c r="P30" s="16">
        <f t="shared" si="17"/>
        <v>0</v>
      </c>
      <c r="Q30" s="16">
        <f t="shared" si="18"/>
        <v>0.47182589518179313</v>
      </c>
      <c r="R30" s="16">
        <f t="shared" si="19"/>
        <v>0</v>
      </c>
      <c r="S30" s="16">
        <f t="shared" si="20"/>
        <v>7.8351090467810428E-2</v>
      </c>
      <c r="T30" s="16">
        <f t="shared" si="21"/>
        <v>0.13212724814065763</v>
      </c>
      <c r="U30" s="16">
        <f t="shared" si="22"/>
        <v>0</v>
      </c>
      <c r="V30" s="16">
        <f t="shared" si="23"/>
        <v>0</v>
      </c>
      <c r="W30" s="16">
        <f t="shared" si="24"/>
        <v>0.10810742533155629</v>
      </c>
      <c r="X30" s="16">
        <f t="shared" si="25"/>
        <v>0.1878140568746004</v>
      </c>
      <c r="Y30" s="16">
        <f t="shared" si="26"/>
        <v>0.29361428187494398</v>
      </c>
      <c r="Z30" s="16">
        <f t="shared" si="27"/>
        <v>0.12747377139984967</v>
      </c>
      <c r="AA30" s="16">
        <f t="shared" si="28"/>
        <v>0</v>
      </c>
      <c r="AB30" s="16">
        <f t="shared" si="29"/>
        <v>0</v>
      </c>
      <c r="AC30" s="16">
        <f t="shared" si="30"/>
        <v>5.335448542266534E-2</v>
      </c>
      <c r="AD30" s="16">
        <f t="shared" si="31"/>
        <v>5.8693963177520403E-2</v>
      </c>
      <c r="AE30" s="16">
        <f t="shared" si="32"/>
        <v>8.1066526818915352E-2</v>
      </c>
      <c r="AF30" s="16">
        <f t="shared" si="33"/>
        <v>1.0995311153929621E-2</v>
      </c>
      <c r="AG30" s="16">
        <f t="shared" si="34"/>
        <v>5.4009903691375873E-3</v>
      </c>
      <c r="AH30" s="16">
        <f t="shared" si="35"/>
        <v>0</v>
      </c>
      <c r="AI30" s="16">
        <f t="shared" si="36"/>
        <v>0.21574672523959576</v>
      </c>
    </row>
    <row r="31" spans="1:35" x14ac:dyDescent="0.2">
      <c r="A31" s="56" t="s">
        <v>304</v>
      </c>
      <c r="B31" s="18">
        <f t="shared" si="3"/>
        <v>0.94895606022676915</v>
      </c>
      <c r="C31" s="18">
        <f t="shared" si="4"/>
        <v>0.61349141791485096</v>
      </c>
      <c r="D31" s="18">
        <f t="shared" si="5"/>
        <v>0.71033215164911134</v>
      </c>
      <c r="E31" s="18">
        <f t="shared" si="6"/>
        <v>0.76192567143433043</v>
      </c>
      <c r="F31" s="18">
        <f t="shared" si="7"/>
        <v>0.8849649153319914</v>
      </c>
      <c r="G31" s="18">
        <f t="shared" si="8"/>
        <v>0.81432559371155377</v>
      </c>
      <c r="H31" s="18">
        <f t="shared" si="9"/>
        <v>0.90228712454234206</v>
      </c>
      <c r="I31" s="18">
        <f t="shared" si="10"/>
        <v>0.74901540353775853</v>
      </c>
      <c r="J31" s="18">
        <f t="shared" si="11"/>
        <v>0.27780442384247411</v>
      </c>
      <c r="K31" s="18">
        <f t="shared" si="12"/>
        <v>0.67332954780805099</v>
      </c>
      <c r="L31" s="18">
        <f t="shared" si="13"/>
        <v>0.66626535775003282</v>
      </c>
      <c r="M31" s="18">
        <f t="shared" si="14"/>
        <v>0.87166919670787479</v>
      </c>
      <c r="N31" s="18">
        <f t="shared" si="15"/>
        <v>0.71085563882775604</v>
      </c>
      <c r="O31" s="18">
        <f t="shared" si="16"/>
        <v>0.65281667633012563</v>
      </c>
      <c r="P31" s="18">
        <f t="shared" si="17"/>
        <v>0.80438431414713152</v>
      </c>
      <c r="Q31" s="18">
        <f t="shared" si="18"/>
        <v>0.97032376634912854</v>
      </c>
      <c r="R31" s="18">
        <f t="shared" si="19"/>
        <v>0.9296297407727383</v>
      </c>
      <c r="S31" s="18">
        <f t="shared" si="20"/>
        <v>0.95419138013625127</v>
      </c>
      <c r="T31" s="18">
        <f t="shared" si="21"/>
        <v>0.67014782609688195</v>
      </c>
      <c r="U31" s="18">
        <f t="shared" si="22"/>
        <v>0.8964292738173274</v>
      </c>
      <c r="V31" s="18">
        <f t="shared" si="23"/>
        <v>0.92983367867243216</v>
      </c>
      <c r="W31" s="18">
        <f t="shared" si="24"/>
        <v>0.92027195445243137</v>
      </c>
      <c r="X31" s="18">
        <f t="shared" si="25"/>
        <v>0.4606267620441214</v>
      </c>
      <c r="Y31" s="18">
        <f t="shared" si="26"/>
        <v>0.82869916852954106</v>
      </c>
      <c r="Z31" s="18">
        <f t="shared" si="27"/>
        <v>0.82838357801509399</v>
      </c>
      <c r="AA31" s="18">
        <f t="shared" si="28"/>
        <v>0.93726714880561035</v>
      </c>
      <c r="AB31" s="18">
        <f t="shared" si="29"/>
        <v>0.81075613535750923</v>
      </c>
      <c r="AC31" s="18">
        <f t="shared" si="30"/>
        <v>0.87337664531894432</v>
      </c>
      <c r="AD31" s="18">
        <f t="shared" si="31"/>
        <v>0.48909510377510951</v>
      </c>
      <c r="AE31" s="18">
        <f t="shared" si="32"/>
        <v>0.88835908256590124</v>
      </c>
      <c r="AF31" s="18">
        <f t="shared" si="33"/>
        <v>0.88858683571940578</v>
      </c>
      <c r="AG31" s="18">
        <f t="shared" si="34"/>
        <v>0.30778960794477944</v>
      </c>
      <c r="AH31" s="18">
        <f t="shared" si="35"/>
        <v>1.5947948246272971E-2</v>
      </c>
      <c r="AI31" s="18">
        <f t="shared" si="36"/>
        <v>0.7156933497835879</v>
      </c>
    </row>
    <row r="32" spans="1:35" x14ac:dyDescent="0.2">
      <c r="A32" s="15" t="s">
        <v>317</v>
      </c>
      <c r="B32" s="16">
        <f t="shared" si="3"/>
        <v>3.2258767452792339E-2</v>
      </c>
      <c r="C32" s="16">
        <f t="shared" si="4"/>
        <v>0.17625329450259064</v>
      </c>
      <c r="D32" s="16">
        <f t="shared" si="5"/>
        <v>0.20580670178197483</v>
      </c>
      <c r="E32" s="16">
        <f t="shared" si="6"/>
        <v>0.14020585360769594</v>
      </c>
      <c r="F32" s="16">
        <f t="shared" si="7"/>
        <v>8.8626765667070909E-2</v>
      </c>
      <c r="G32" s="16">
        <f t="shared" si="8"/>
        <v>0.13192018678031217</v>
      </c>
      <c r="H32" s="16">
        <f t="shared" si="9"/>
        <v>8.5295464035649582E-2</v>
      </c>
      <c r="I32" s="16">
        <f t="shared" si="10"/>
        <v>0.25098459646224153</v>
      </c>
      <c r="J32" s="16">
        <f t="shared" si="11"/>
        <v>2.7355530373199013E-2</v>
      </c>
      <c r="K32" s="16">
        <f t="shared" si="12"/>
        <v>0.24280603717406207</v>
      </c>
      <c r="L32" s="16">
        <f t="shared" si="13"/>
        <v>0.26904961085650037</v>
      </c>
      <c r="M32" s="16">
        <f t="shared" si="14"/>
        <v>0.12833080329212518</v>
      </c>
      <c r="N32" s="16">
        <f t="shared" si="15"/>
        <v>0.25217179579036675</v>
      </c>
      <c r="O32" s="16">
        <f t="shared" si="16"/>
        <v>0.28230685545582501</v>
      </c>
      <c r="P32" s="16">
        <f t="shared" si="17"/>
        <v>0.16436189310661714</v>
      </c>
      <c r="Q32" s="16">
        <f t="shared" si="18"/>
        <v>2.961497227922933E-2</v>
      </c>
      <c r="R32" s="16">
        <f t="shared" si="19"/>
        <v>7.0370259227261742E-2</v>
      </c>
      <c r="S32" s="16">
        <f t="shared" si="20"/>
        <v>1.729501676907123E-2</v>
      </c>
      <c r="T32" s="16">
        <f t="shared" si="21"/>
        <v>0.24944049737480145</v>
      </c>
      <c r="U32" s="16">
        <f t="shared" si="22"/>
        <v>0.10357072618267261</v>
      </c>
      <c r="V32" s="16">
        <f t="shared" si="23"/>
        <v>5.0246727172877037E-2</v>
      </c>
      <c r="W32" s="16">
        <f t="shared" si="24"/>
        <v>5.0528195940483731E-2</v>
      </c>
      <c r="X32" s="16">
        <f t="shared" si="25"/>
        <v>0.17547706607048605</v>
      </c>
      <c r="Y32" s="16">
        <f t="shared" si="26"/>
        <v>9.7229334594462841E-2</v>
      </c>
      <c r="Z32" s="16">
        <f t="shared" si="27"/>
        <v>0.10997820033020272</v>
      </c>
      <c r="AA32" s="16">
        <f t="shared" si="28"/>
        <v>6.2732851194389649E-2</v>
      </c>
      <c r="AB32" s="16">
        <f t="shared" si="29"/>
        <v>0.16091665149570847</v>
      </c>
      <c r="AC32" s="16">
        <f t="shared" si="30"/>
        <v>9.2178054588752514E-2</v>
      </c>
      <c r="AD32" s="16">
        <f t="shared" si="31"/>
        <v>0.43086932732712407</v>
      </c>
      <c r="AE32" s="16">
        <f t="shared" si="32"/>
        <v>6.6459065495559078E-2</v>
      </c>
      <c r="AF32" s="16">
        <f t="shared" si="33"/>
        <v>0.10717492092093409</v>
      </c>
      <c r="AG32" s="16">
        <f t="shared" si="34"/>
        <v>0.57640813848798189</v>
      </c>
      <c r="AH32" s="16">
        <f t="shared" si="35"/>
        <v>0.92767480426493298</v>
      </c>
      <c r="AI32" s="16">
        <f t="shared" si="36"/>
        <v>5.0745311899281421E-2</v>
      </c>
    </row>
    <row r="33" spans="1:35" x14ac:dyDescent="0.2">
      <c r="A33" s="15" t="s">
        <v>318</v>
      </c>
      <c r="B33" s="16">
        <f t="shared" si="3"/>
        <v>3.4999387157161575E-3</v>
      </c>
      <c r="C33" s="16">
        <f t="shared" si="4"/>
        <v>0</v>
      </c>
      <c r="D33" s="16">
        <f t="shared" si="5"/>
        <v>2.4946805500140556E-2</v>
      </c>
      <c r="E33" s="16">
        <f t="shared" si="6"/>
        <v>7.0434094696802341E-2</v>
      </c>
      <c r="F33" s="16">
        <f t="shared" si="7"/>
        <v>1.8011492979311483E-2</v>
      </c>
      <c r="G33" s="16">
        <f t="shared" si="8"/>
        <v>1.5990642643375869E-2</v>
      </c>
      <c r="H33" s="16">
        <f t="shared" si="9"/>
        <v>0</v>
      </c>
      <c r="I33" s="16">
        <f t="shared" si="10"/>
        <v>0</v>
      </c>
      <c r="J33" s="16">
        <f t="shared" si="11"/>
        <v>0.69085757007009563</v>
      </c>
      <c r="K33" s="16">
        <f t="shared" si="12"/>
        <v>2.6373851445899977E-2</v>
      </c>
      <c r="L33" s="16">
        <f t="shared" si="13"/>
        <v>2.4173669883619714E-2</v>
      </c>
      <c r="M33" s="16">
        <f t="shared" si="14"/>
        <v>0</v>
      </c>
      <c r="N33" s="16">
        <f t="shared" si="15"/>
        <v>2.7330123561033321E-3</v>
      </c>
      <c r="O33" s="16">
        <f t="shared" si="16"/>
        <v>5.0941623829884881E-2</v>
      </c>
      <c r="P33" s="16">
        <f t="shared" si="17"/>
        <v>1.976077571796547E-2</v>
      </c>
      <c r="Q33" s="16">
        <f t="shared" si="18"/>
        <v>0</v>
      </c>
      <c r="R33" s="16">
        <f t="shared" si="19"/>
        <v>0</v>
      </c>
      <c r="S33" s="16">
        <f t="shared" si="20"/>
        <v>0</v>
      </c>
      <c r="T33" s="16">
        <f t="shared" si="21"/>
        <v>5.8808964238956582E-2</v>
      </c>
      <c r="U33" s="16">
        <f t="shared" si="22"/>
        <v>0</v>
      </c>
      <c r="V33" s="16">
        <f t="shared" si="23"/>
        <v>1.7468185533114348E-2</v>
      </c>
      <c r="W33" s="16">
        <f t="shared" si="24"/>
        <v>0</v>
      </c>
      <c r="X33" s="16">
        <f t="shared" si="25"/>
        <v>0</v>
      </c>
      <c r="Y33" s="16">
        <f t="shared" si="26"/>
        <v>5.4826632888396287E-2</v>
      </c>
      <c r="Z33" s="16">
        <f t="shared" si="27"/>
        <v>0</v>
      </c>
      <c r="AA33" s="16">
        <f t="shared" si="28"/>
        <v>0</v>
      </c>
      <c r="AB33" s="16">
        <f t="shared" si="29"/>
        <v>1.6617305549018475E-2</v>
      </c>
      <c r="AC33" s="16">
        <f t="shared" si="30"/>
        <v>2.3493047021308004E-2</v>
      </c>
      <c r="AD33" s="16">
        <f t="shared" si="31"/>
        <v>4.4409698224899423E-2</v>
      </c>
      <c r="AE33" s="16">
        <f t="shared" si="32"/>
        <v>3.1471903448737064E-2</v>
      </c>
      <c r="AF33" s="16">
        <f t="shared" si="33"/>
        <v>2.4610852081045358E-3</v>
      </c>
      <c r="AG33" s="16">
        <f t="shared" si="34"/>
        <v>2.0465923662456007E-2</v>
      </c>
      <c r="AH33" s="16">
        <f t="shared" si="35"/>
        <v>5.2878031904109828E-2</v>
      </c>
      <c r="AI33" s="16">
        <f t="shared" si="36"/>
        <v>0.23106822166291818</v>
      </c>
    </row>
    <row r="34" spans="1:35" x14ac:dyDescent="0.2">
      <c r="A34" s="15" t="s">
        <v>319</v>
      </c>
      <c r="B34" s="16">
        <f t="shared" si="3"/>
        <v>1.5285233604722333E-2</v>
      </c>
      <c r="C34" s="16">
        <f t="shared" si="4"/>
        <v>0.2102552875825584</v>
      </c>
      <c r="D34" s="16">
        <f t="shared" si="5"/>
        <v>5.8914341068773274E-2</v>
      </c>
      <c r="E34" s="16">
        <f t="shared" si="6"/>
        <v>2.7434380261171266E-2</v>
      </c>
      <c r="F34" s="16">
        <f t="shared" si="7"/>
        <v>8.3968260216261501E-3</v>
      </c>
      <c r="G34" s="16">
        <f t="shared" si="8"/>
        <v>3.7763576864758223E-2</v>
      </c>
      <c r="H34" s="16">
        <f t="shared" si="9"/>
        <v>1.2417411422008331E-2</v>
      </c>
      <c r="I34" s="16">
        <f t="shared" si="10"/>
        <v>0</v>
      </c>
      <c r="J34" s="16">
        <f t="shared" si="11"/>
        <v>3.9824757142311908E-3</v>
      </c>
      <c r="K34" s="16">
        <f t="shared" si="12"/>
        <v>5.7490563571987008E-2</v>
      </c>
      <c r="L34" s="16">
        <f t="shared" si="13"/>
        <v>4.0511361509847084E-2</v>
      </c>
      <c r="M34" s="16">
        <f t="shared" si="14"/>
        <v>0</v>
      </c>
      <c r="N34" s="16">
        <f t="shared" si="15"/>
        <v>3.4239553025773813E-2</v>
      </c>
      <c r="O34" s="16">
        <f t="shared" si="16"/>
        <v>1.3934844384164494E-2</v>
      </c>
      <c r="P34" s="16">
        <f t="shared" si="17"/>
        <v>1.1493017028285864E-2</v>
      </c>
      <c r="Q34" s="16">
        <f t="shared" si="18"/>
        <v>6.1261371642111069E-5</v>
      </c>
      <c r="R34" s="16">
        <f t="shared" si="19"/>
        <v>0</v>
      </c>
      <c r="S34" s="16">
        <f t="shared" si="20"/>
        <v>2.8513603094677483E-2</v>
      </c>
      <c r="T34" s="16">
        <f t="shared" si="21"/>
        <v>2.1602712289360001E-2</v>
      </c>
      <c r="U34" s="16">
        <f t="shared" si="22"/>
        <v>0</v>
      </c>
      <c r="V34" s="16">
        <f t="shared" si="23"/>
        <v>2.4514086215764175E-3</v>
      </c>
      <c r="W34" s="16">
        <f t="shared" si="24"/>
        <v>2.9199849607084855E-2</v>
      </c>
      <c r="X34" s="16">
        <f t="shared" si="25"/>
        <v>0.36389617188539258</v>
      </c>
      <c r="Y34" s="16">
        <f t="shared" si="26"/>
        <v>1.9244863987599819E-2</v>
      </c>
      <c r="Z34" s="16">
        <f t="shared" si="27"/>
        <v>6.1638221654703305E-2</v>
      </c>
      <c r="AA34" s="16">
        <f t="shared" si="28"/>
        <v>0</v>
      </c>
      <c r="AB34" s="16">
        <f t="shared" si="29"/>
        <v>1.1709907597763875E-2</v>
      </c>
      <c r="AC34" s="16">
        <f t="shared" si="30"/>
        <v>1.0952253070995257E-2</v>
      </c>
      <c r="AD34" s="16">
        <f t="shared" si="31"/>
        <v>3.562587067286703E-2</v>
      </c>
      <c r="AE34" s="16">
        <f t="shared" si="32"/>
        <v>1.3709948489802672E-2</v>
      </c>
      <c r="AF34" s="16">
        <f t="shared" si="33"/>
        <v>1.7771581515556056E-3</v>
      </c>
      <c r="AG34" s="16">
        <f t="shared" si="34"/>
        <v>9.5336329904782691E-2</v>
      </c>
      <c r="AH34" s="16">
        <f t="shared" si="35"/>
        <v>3.4992155846842103E-3</v>
      </c>
      <c r="AI34" s="16">
        <f t="shared" si="36"/>
        <v>2.4931166542123931E-3</v>
      </c>
    </row>
    <row r="35" spans="1:35" x14ac:dyDescent="0.2">
      <c r="A35" s="56" t="s">
        <v>303</v>
      </c>
      <c r="B35" s="18">
        <f t="shared" si="3"/>
        <v>5.104393977323083E-2</v>
      </c>
      <c r="C35" s="18">
        <f t="shared" si="4"/>
        <v>0.38650858208514904</v>
      </c>
      <c r="D35" s="18">
        <f t="shared" si="5"/>
        <v>0.28966784835088866</v>
      </c>
      <c r="E35" s="18">
        <f t="shared" si="6"/>
        <v>0.23807432856566954</v>
      </c>
      <c r="F35" s="18">
        <f t="shared" si="7"/>
        <v>0.11503508466800855</v>
      </c>
      <c r="G35" s="18">
        <f t="shared" si="8"/>
        <v>0.18567440628844628</v>
      </c>
      <c r="H35" s="18">
        <f t="shared" si="9"/>
        <v>9.7712875457657902E-2</v>
      </c>
      <c r="I35" s="18">
        <f t="shared" si="10"/>
        <v>0.25098459646224153</v>
      </c>
      <c r="J35" s="18">
        <f>+J17/$J$18</f>
        <v>0.72219557615752583</v>
      </c>
      <c r="K35" s="18">
        <f t="shared" si="12"/>
        <v>0.32667045219194907</v>
      </c>
      <c r="L35" s="18">
        <f t="shared" si="13"/>
        <v>0.33373464224996718</v>
      </c>
      <c r="M35" s="18">
        <f t="shared" si="14"/>
        <v>0.12833080329212518</v>
      </c>
      <c r="N35" s="18">
        <f t="shared" si="15"/>
        <v>0.2891443611722439</v>
      </c>
      <c r="O35" s="18">
        <f t="shared" si="16"/>
        <v>0.34718332366987437</v>
      </c>
      <c r="P35" s="18">
        <f t="shared" si="17"/>
        <v>0.19561568585286848</v>
      </c>
      <c r="Q35" s="18">
        <f t="shared" si="18"/>
        <v>2.9676233650871443E-2</v>
      </c>
      <c r="R35" s="18">
        <f t="shared" si="19"/>
        <v>7.0370259227261742E-2</v>
      </c>
      <c r="S35" s="18">
        <f t="shared" si="20"/>
        <v>4.5808619863748713E-2</v>
      </c>
      <c r="T35" s="18">
        <f t="shared" si="21"/>
        <v>0.32985217390311805</v>
      </c>
      <c r="U35" s="18">
        <f t="shared" si="22"/>
        <v>0.10357072618267261</v>
      </c>
      <c r="V35" s="18">
        <f t="shared" si="23"/>
        <v>7.0166321327567796E-2</v>
      </c>
      <c r="W35" s="18">
        <f t="shared" si="24"/>
        <v>7.9728045547568585E-2</v>
      </c>
      <c r="X35" s="18">
        <f t="shared" si="25"/>
        <v>0.53937323795587866</v>
      </c>
      <c r="Y35" s="18">
        <f t="shared" si="26"/>
        <v>0.17130083147045894</v>
      </c>
      <c r="Z35" s="18">
        <f t="shared" si="27"/>
        <v>0.17161642198490604</v>
      </c>
      <c r="AA35" s="18">
        <f t="shared" si="28"/>
        <v>6.2732851194389649E-2</v>
      </c>
      <c r="AB35" s="18">
        <f t="shared" si="29"/>
        <v>0.18924386464249082</v>
      </c>
      <c r="AC35" s="18">
        <f t="shared" si="30"/>
        <v>0.12662335468105576</v>
      </c>
      <c r="AD35" s="18">
        <f t="shared" si="31"/>
        <v>0.51090489622489055</v>
      </c>
      <c r="AE35" s="18">
        <f t="shared" si="32"/>
        <v>0.1116409174340988</v>
      </c>
      <c r="AF35" s="18">
        <f t="shared" si="33"/>
        <v>0.11141316428059422</v>
      </c>
      <c r="AG35" s="18">
        <f t="shared" si="34"/>
        <v>0.69221039205522061</v>
      </c>
      <c r="AH35" s="18">
        <f t="shared" si="35"/>
        <v>0.98405205175372701</v>
      </c>
      <c r="AI35" s="18">
        <f t="shared" si="36"/>
        <v>0.28430665021641199</v>
      </c>
    </row>
    <row r="36" spans="1:35" x14ac:dyDescent="0.2">
      <c r="A36" s="57" t="s">
        <v>3</v>
      </c>
      <c r="B36" s="18">
        <f t="shared" si="3"/>
        <v>1</v>
      </c>
      <c r="C36" s="18">
        <f t="shared" si="4"/>
        <v>1</v>
      </c>
      <c r="D36" s="18">
        <f t="shared" si="5"/>
        <v>1</v>
      </c>
      <c r="E36" s="18">
        <f t="shared" si="6"/>
        <v>1</v>
      </c>
      <c r="F36" s="18">
        <f t="shared" si="7"/>
        <v>1</v>
      </c>
      <c r="G36" s="18">
        <f>+G18/$G$18</f>
        <v>1</v>
      </c>
      <c r="H36" s="18">
        <f t="shared" si="9"/>
        <v>1</v>
      </c>
      <c r="I36" s="18">
        <f t="shared" si="10"/>
        <v>1</v>
      </c>
      <c r="J36" s="18">
        <f>+J18/$J$18</f>
        <v>1</v>
      </c>
      <c r="K36" s="18">
        <f t="shared" si="12"/>
        <v>1</v>
      </c>
      <c r="L36" s="18">
        <f t="shared" si="13"/>
        <v>1</v>
      </c>
      <c r="M36" s="18">
        <f t="shared" si="14"/>
        <v>1</v>
      </c>
      <c r="N36" s="18">
        <f t="shared" si="15"/>
        <v>1</v>
      </c>
      <c r="O36" s="18">
        <f t="shared" si="16"/>
        <v>1</v>
      </c>
      <c r="P36" s="18">
        <f t="shared" si="17"/>
        <v>1</v>
      </c>
      <c r="Q36" s="18">
        <f t="shared" si="18"/>
        <v>1</v>
      </c>
      <c r="R36" s="18">
        <f t="shared" si="19"/>
        <v>1</v>
      </c>
      <c r="S36" s="18">
        <f t="shared" si="20"/>
        <v>1</v>
      </c>
      <c r="T36" s="18">
        <f t="shared" si="21"/>
        <v>1</v>
      </c>
      <c r="U36" s="18">
        <f t="shared" si="22"/>
        <v>1</v>
      </c>
      <c r="V36" s="18">
        <f t="shared" si="23"/>
        <v>1</v>
      </c>
      <c r="W36" s="18">
        <f t="shared" si="24"/>
        <v>1</v>
      </c>
      <c r="X36" s="18">
        <f t="shared" si="25"/>
        <v>1</v>
      </c>
      <c r="Y36" s="18">
        <f t="shared" si="26"/>
        <v>1</v>
      </c>
      <c r="Z36" s="18">
        <f t="shared" si="27"/>
        <v>1</v>
      </c>
      <c r="AA36" s="18">
        <f t="shared" si="28"/>
        <v>1</v>
      </c>
      <c r="AB36" s="18">
        <f t="shared" si="29"/>
        <v>1</v>
      </c>
      <c r="AC36" s="18">
        <f t="shared" si="30"/>
        <v>1</v>
      </c>
      <c r="AD36" s="18">
        <f t="shared" si="31"/>
        <v>1</v>
      </c>
      <c r="AE36" s="18">
        <f t="shared" si="32"/>
        <v>1</v>
      </c>
      <c r="AF36" s="18">
        <f t="shared" si="33"/>
        <v>1</v>
      </c>
      <c r="AG36" s="18">
        <f t="shared" si="34"/>
        <v>1</v>
      </c>
      <c r="AH36" s="18">
        <f t="shared" si="35"/>
        <v>1</v>
      </c>
      <c r="AI36" s="18">
        <f t="shared" si="36"/>
        <v>1</v>
      </c>
    </row>
  </sheetData>
  <mergeCells count="3">
    <mergeCell ref="A22:AI22"/>
    <mergeCell ref="A1:AI1"/>
    <mergeCell ref="A2:AI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17</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CC265CAB-5CC0-441E-9EC3-B573EA85F397}"/>
</file>

<file path=customXml/itemProps2.xml><?xml version="1.0" encoding="utf-8"?>
<ds:datastoreItem xmlns:ds="http://schemas.openxmlformats.org/officeDocument/2006/customXml" ds:itemID="{0C60816F-0959-4848-AED4-016EF856BA50}"/>
</file>

<file path=customXml/itemProps3.xml><?xml version="1.0" encoding="utf-8"?>
<ds:datastoreItem xmlns:ds="http://schemas.openxmlformats.org/officeDocument/2006/customXml" ds:itemID="{32E30B53-4572-4E7D-BE71-0DBB547997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CONTENIDO</vt:lpstr>
      <vt:lpstr>EMPRESA POR TIPO DE AERONAVE</vt:lpstr>
      <vt:lpstr>COBERTURA</vt:lpstr>
      <vt:lpstr>GRAFICAS</vt:lpstr>
      <vt:lpstr>PAX REGULAR NACIONAL</vt:lpstr>
      <vt:lpstr>CARGA NACIONAL</vt:lpstr>
      <vt:lpstr>COMERCIAL REGIONAL</vt:lpstr>
      <vt:lpstr>ESPECIAL DE CARGA</vt:lpstr>
      <vt:lpstr>AEROTAXIS</vt:lpstr>
      <vt:lpstr>TRABAJOS AEREOS ESPECIALES</vt:lpstr>
      <vt:lpstr>AVIACION AGRICOLA</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II Semestre de 2018</dc:title>
  <dc:creator>Juan David Dominguez Arrieta</dc:creator>
  <cp:lastModifiedBy>Juan David Dominguez Arrieta</cp:lastModifiedBy>
  <dcterms:created xsi:type="dcterms:W3CDTF">2018-12-07T16:26:44Z</dcterms:created>
  <dcterms:modified xsi:type="dcterms:W3CDTF">2019-07-10T17:11:56Z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